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1/"/>
    </mc:Choice>
  </mc:AlternateContent>
  <xr:revisionPtr revIDLastSave="0" documentId="8_{F966BE1D-B83B-4E3B-8C5E-E9F7DBEF6EED}" xr6:coauthVersionLast="47" xr6:coauthVersionMax="47" xr10:uidLastSave="{00000000-0000-0000-0000-000000000000}"/>
  <bookViews>
    <workbookView xWindow="-120" yWindow="-120" windowWidth="29040" windowHeight="15840" tabRatio="824" firstSheet="1" activeTab="1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6" i="1" l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<sst xmlns="http://schemas.openxmlformats.org/spreadsheetml/2006/main" count="510" uniqueCount="148">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</sst>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2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2" applyAlignment="1" applyProtection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9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165" fontId="9" fillId="2" borderId="7" xfId="0" applyNumberFormat="1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9" fontId="9" fillId="0" borderId="0" xfId="5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7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 cent" xfId="5" builtinId="5"/>
    <cellStyle name="Percent 2" xfId="6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/>
  <cols>
    <col min="1" max="1" width="63" bestFit="1" customWidth="1"/>
  </cols>
  <sheetData>
    <row r="1" spans="1:1" ht="55.5" customHeight="1">
      <c r="A1" s="86"/>
    </row>
    <row r="2" spans="1:1">
      <c r="A2" s="16" t="s">
        <v>0</v>
      </c>
    </row>
    <row r="4" spans="1:1" s="26" customFormat="1" ht="33.75" customHeight="1">
      <c r="A4" s="27" t="s">
        <v>1</v>
      </c>
    </row>
    <row r="5" spans="1:1" s="26" customFormat="1" ht="33.75" customHeight="1">
      <c r="A5" s="27" t="s">
        <v>2</v>
      </c>
    </row>
    <row r="6" spans="1:1" s="26" customFormat="1" ht="33.75" customHeight="1">
      <c r="A6" s="27" t="s">
        <v>3</v>
      </c>
    </row>
    <row r="7" spans="1:1" s="26" customFormat="1" ht="33.75" customHeight="1">
      <c r="A7" s="27" t="s">
        <v>4</v>
      </c>
    </row>
    <row r="8" spans="1:1" s="26" customFormat="1" ht="33.75" customHeight="1">
      <c r="A8" s="27" t="s">
        <v>5</v>
      </c>
    </row>
    <row r="9" spans="1:1" s="26" customFormat="1" ht="33.75" customHeight="1">
      <c r="A9" s="27" t="s">
        <v>6</v>
      </c>
    </row>
    <row r="10" spans="1:1" s="26" customFormat="1" ht="33.75" customHeight="1">
      <c r="A10" s="27" t="s">
        <v>7</v>
      </c>
    </row>
    <row r="11" spans="1:1" s="26" customFormat="1" ht="33.75" customHeight="1">
      <c r="A11" s="37"/>
    </row>
    <row r="12" spans="1:1" s="26" customFormat="1" ht="33.75" customHeight="1">
      <c r="A12" s="37"/>
    </row>
    <row r="13" spans="1:1" s="26" customFormat="1" ht="33.75" customHeight="1">
      <c r="A13" s="37"/>
    </row>
    <row r="14" spans="1:1" s="26" customFormat="1" ht="33.75" customHeight="1">
      <c r="A14" s="37"/>
    </row>
    <row r="15" spans="1:1" s="26" customFormat="1" ht="33.75" customHeight="1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tabSelected="1" workbookViewId="0">
      <pane ySplit="11" topLeftCell="A182" activePane="bottomLeft" state="frozen"/>
      <selection pane="bottomLeft" activeCell="A196" sqref="A196"/>
    </sheetView>
  </sheetViews>
  <sheetFormatPr defaultRowHeight="12" customHeight="1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>
      <c r="AA1" s="86"/>
      <c r="AB1" s="86"/>
      <c r="AC1" s="86"/>
    </row>
    <row r="2" spans="1:29" ht="12" customHeight="1">
      <c r="A2" s="65" t="s">
        <v>8</v>
      </c>
      <c r="B2" s="65"/>
      <c r="AA2" s="86"/>
      <c r="AB2" s="86"/>
      <c r="AC2" s="86"/>
    </row>
    <row r="3" spans="1:29" ht="12" customHeight="1">
      <c r="A3" s="61" t="s">
        <v>9</v>
      </c>
      <c r="AA3" s="86"/>
      <c r="AB3" s="86"/>
      <c r="AC3" s="86"/>
    </row>
    <row r="4" spans="1:29" ht="12" customHeight="1">
      <c r="A4" s="65" t="s">
        <v>10</v>
      </c>
      <c r="B4" s="65"/>
      <c r="AA4" s="86"/>
      <c r="AB4" s="86"/>
      <c r="AC4" s="86"/>
    </row>
    <row r="5" spans="1:29" s="86" customFormat="1" ht="12" customHeight="1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>
      <c r="A6" s="65" t="s">
        <v>11</v>
      </c>
      <c r="B6" s="65"/>
      <c r="AA6" s="86"/>
      <c r="AB6" s="86"/>
      <c r="AC6" s="86"/>
    </row>
    <row r="7" spans="1:29" ht="12" customHeight="1">
      <c r="A7" s="65" t="s">
        <v>12</v>
      </c>
      <c r="B7" s="65"/>
      <c r="AA7" s="86"/>
      <c r="AB7" s="86"/>
      <c r="AC7" s="86"/>
    </row>
    <row r="8" spans="1:29" s="86" customFormat="1" ht="12" customHeight="1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>
      <c r="A9" s="65"/>
      <c r="B9" s="65"/>
      <c r="C9" s="100" t="s">
        <v>13</v>
      </c>
      <c r="D9" s="100"/>
      <c r="E9" s="100"/>
      <c r="F9" s="94" t="s">
        <v>14</v>
      </c>
      <c r="G9" s="95"/>
      <c r="H9" s="96"/>
      <c r="I9" s="100" t="s">
        <v>15</v>
      </c>
      <c r="J9" s="100"/>
      <c r="K9" s="100"/>
      <c r="L9" s="94" t="s">
        <v>15</v>
      </c>
      <c r="M9" s="95"/>
      <c r="N9" s="96"/>
      <c r="O9" s="100" t="s">
        <v>16</v>
      </c>
      <c r="P9" s="100"/>
      <c r="Q9" s="100"/>
      <c r="R9" s="94" t="s">
        <v>17</v>
      </c>
      <c r="S9" s="95"/>
      <c r="T9" s="96"/>
      <c r="U9" s="100" t="s">
        <v>18</v>
      </c>
      <c r="V9" s="100"/>
      <c r="W9" s="100"/>
      <c r="X9" s="94" t="s">
        <v>19</v>
      </c>
      <c r="Y9" s="95"/>
      <c r="Z9" s="96"/>
      <c r="AA9" s="100" t="s">
        <v>20</v>
      </c>
      <c r="AB9" s="100"/>
      <c r="AC9" s="100"/>
    </row>
    <row r="10" spans="1:29" ht="12" customHeight="1">
      <c r="A10" s="66" t="s">
        <v>21</v>
      </c>
      <c r="B10" s="65"/>
      <c r="C10" s="101" t="s">
        <v>22</v>
      </c>
      <c r="D10" s="101"/>
      <c r="E10" s="101"/>
      <c r="F10" s="97" t="s">
        <v>22</v>
      </c>
      <c r="G10" s="98"/>
      <c r="H10" s="99"/>
      <c r="I10" s="101" t="s">
        <v>23</v>
      </c>
      <c r="J10" s="101"/>
      <c r="K10" s="101"/>
      <c r="L10" s="97" t="s">
        <v>24</v>
      </c>
      <c r="M10" s="98"/>
      <c r="N10" s="99"/>
      <c r="O10" s="101" t="s">
        <v>25</v>
      </c>
      <c r="P10" s="101"/>
      <c r="Q10" s="101"/>
      <c r="R10" s="97" t="s">
        <v>26</v>
      </c>
      <c r="S10" s="98"/>
      <c r="T10" s="99"/>
      <c r="U10" s="101" t="s">
        <v>26</v>
      </c>
      <c r="V10" s="101"/>
      <c r="W10" s="101"/>
      <c r="X10" s="97" t="s">
        <v>25</v>
      </c>
      <c r="Y10" s="98"/>
      <c r="Z10" s="99"/>
      <c r="AA10" s="101" t="s">
        <v>27</v>
      </c>
      <c r="AB10" s="101"/>
      <c r="AC10" s="101"/>
    </row>
    <row r="11" spans="1:29" ht="24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>
      <c r="A14" s="73">
        <v>38777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>
      <c r="A15" s="73">
        <v>38808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>
      <c r="A16" s="73">
        <v>38838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>
      <c r="A17" s="73">
        <v>38869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>
      <c r="A18" s="73">
        <v>38899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>
      <c r="A19" s="73">
        <v>38930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>
      <c r="A20" s="73">
        <v>38961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>
      <c r="A21" s="73">
        <v>38991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>
      <c r="A22" s="73">
        <v>39022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>
      <c r="A23" s="73">
        <v>39052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>
      <c r="A24" s="73">
        <v>39083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>
      <c r="A25" s="73">
        <v>39114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>
      <c r="A26" s="73">
        <v>39142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>
      <c r="A27" s="73">
        <v>39173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>
      <c r="A28" s="73">
        <v>39203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>
      <c r="A29" s="73">
        <v>39234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>
      <c r="A30" s="73">
        <v>39264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>
      <c r="A31" s="73">
        <v>39295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>
      <c r="A32" s="73">
        <v>39326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>
      <c r="A33" s="73">
        <v>39356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>
      <c r="A34" s="73">
        <v>39387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>
      <c r="A35" s="73">
        <v>39417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>
      <c r="A36" s="73">
        <v>39448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>
      <c r="A37" s="73">
        <v>39479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>
      <c r="A38" s="73">
        <v>39508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>
      <c r="A39" s="73">
        <v>39539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>
      <c r="A40" s="73">
        <v>39569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>
      <c r="A41" s="73">
        <v>39600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>
      <c r="A42" s="73">
        <v>39630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>
      <c r="A43" s="73">
        <v>39661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>
      <c r="A44" s="73">
        <v>39692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>
      <c r="A45" s="73">
        <v>39722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>
      <c r="A46" s="73">
        <v>39753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>
      <c r="A47" s="73">
        <v>39783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>
      <c r="A48" s="73">
        <v>39814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>
      <c r="A49" s="73">
        <v>39845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>
      <c r="A50" s="73">
        <v>39873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>
      <c r="A51" s="73">
        <v>39904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>
      <c r="A52" s="73">
        <v>39934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>
      <c r="A53" s="73">
        <v>39965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>
      <c r="A54" s="73">
        <v>39995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>
      <c r="A55" s="73">
        <v>40026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>
      <c r="A56" s="73">
        <v>40057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>
      <c r="A57" s="73">
        <v>40087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>
      <c r="A58" s="73">
        <v>40118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>
      <c r="A59" s="73">
        <v>40148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>
      <c r="A60" s="73">
        <v>40179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>
      <c r="A61" s="73">
        <v>40210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>
      <c r="A62" s="73">
        <v>40238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>
      <c r="A63" s="73">
        <v>40269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>
      <c r="A64" s="73">
        <v>40299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>
      <c r="A65" s="73">
        <v>40330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>
      <c r="A66" s="73">
        <v>40360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>
      <c r="A67" s="73">
        <v>40391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>
      <c r="A68" s="73">
        <v>40422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>
      <c r="A69" s="73">
        <v>40452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>
      <c r="A70" s="73">
        <v>40483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>
      <c r="A71" s="73">
        <v>40513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>
      <c r="A72" s="73">
        <v>40544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>
      <c r="A73" s="73">
        <v>40575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>
      <c r="A74" s="73">
        <v>40603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>
      <c r="A75" s="73">
        <v>40634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>
      <c r="A76" s="73">
        <v>40664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>
      <c r="A77" s="73">
        <v>40695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>
      <c r="A78" s="73">
        <v>40725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>
      <c r="A79" s="73">
        <v>40756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>
      <c r="A80" s="73">
        <v>40787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>
      <c r="A81" s="73">
        <v>40817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>
      <c r="A82" s="73">
        <v>40848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>
      <c r="A83" s="73">
        <v>40878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>
      <c r="A84" s="73">
        <v>40909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>
      <c r="A85" s="73">
        <v>40940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>
      <c r="A86" s="73">
        <v>40969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>
      <c r="A87" s="73">
        <v>41000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>
      <c r="A88" s="73">
        <v>41030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>
      <c r="A89" s="73">
        <v>41061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>
      <c r="A90" s="73">
        <v>41091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>
      <c r="A91" s="73">
        <v>41122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>
      <c r="A92" s="73">
        <v>41153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>
      <c r="A93" s="73">
        <v>41183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>
      <c r="A94" s="73">
        <v>41214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>
      <c r="A95" s="73">
        <v>41244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>
      <c r="A96" s="73">
        <v>41275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>
      <c r="A97" s="73">
        <v>41306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>
      <c r="A98" s="73">
        <v>41334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>
      <c r="A99" s="73">
        <v>41365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>
      <c r="A100" s="73">
        <v>41395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>
      <c r="A101" s="73">
        <v>41426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>
      <c r="A102" s="73">
        <v>41456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>
      <c r="A103" s="73">
        <v>41487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>
      <c r="A104" s="73">
        <v>41518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>
      <c r="A105" s="73">
        <v>41548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>
      <c r="A106" s="73">
        <v>41579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>
      <c r="A107" s="73">
        <v>41609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>
      <c r="A108" s="73">
        <v>41640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>
      <c r="A109" s="73">
        <v>41671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>
      <c r="A110" s="73">
        <v>41699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>
      <c r="A111" s="73">
        <v>41730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>
      <c r="A112" s="73">
        <v>41760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>
      <c r="A113" s="73">
        <v>41791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>
      <c r="A114" s="73">
        <v>41821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>
      <c r="A115" s="73">
        <v>41852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>
      <c r="A116" s="73">
        <v>41883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>
      <c r="A117" s="73">
        <v>41913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>
      <c r="A118" s="73">
        <v>41944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>
      <c r="A119" s="73">
        <v>41974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>
      <c r="A120" s="73">
        <v>42005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>
      <c r="A121" s="73">
        <v>42036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>
      <c r="A122" s="73">
        <v>42064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>
      <c r="A123" s="73">
        <v>42095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>
      <c r="A124" s="73">
        <v>42125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>
      <c r="A125" s="73">
        <v>42156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>
      <c r="A126" s="73">
        <v>42186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>
      <c r="A127" s="73">
        <v>42217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>
      <c r="A128" s="73">
        <v>42248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>
      <c r="A129" s="73">
        <v>42278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>
      <c r="A130" s="73">
        <v>42309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>
      <c r="A131" s="73">
        <v>42339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>
      <c r="A132" s="73">
        <v>42370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>
      <c r="A133" s="73">
        <v>42401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>
      <c r="A134" s="73">
        <v>42430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>
      <c r="A135" s="73">
        <v>42461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>
      <c r="A136" s="73">
        <v>42491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>
      <c r="A137" s="73">
        <v>42522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>
      <c r="A138" s="73">
        <v>42552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>
      <c r="A139" s="73">
        <v>42583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>
      <c r="A140" s="73">
        <v>42614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>
      <c r="A141" s="73">
        <v>42644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>
      <c r="A142" s="73">
        <v>42675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>
      <c r="A143" s="73">
        <v>42705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>
      <c r="A144" s="73">
        <v>42736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>
      <c r="A145" s="73">
        <v>42767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>
      <c r="A146" s="73">
        <v>42795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>
      <c r="A147" s="73">
        <v>42826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>
      <c r="A148" s="73">
        <v>42856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>
      <c r="A149" s="73">
        <v>42887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>
      <c r="A150" s="73">
        <v>42917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>
      <c r="A151" s="73">
        <v>42948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>
      <c r="A152" s="73">
        <v>42979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>
      <c r="A153" s="73">
        <v>43009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>
      <c r="A154" s="73">
        <v>43040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>
      <c r="A155" s="73">
        <v>43070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>
      <c r="A156" s="73">
        <v>43101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>
      <c r="A157" s="73">
        <v>43132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>
      <c r="A158" s="73">
        <v>43160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>
      <c r="A159" s="73">
        <v>43191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>
      <c r="A160" s="73">
        <v>43221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>
      <c r="A161" s="73">
        <v>43252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>
      <c r="A162" s="73">
        <v>43282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>
      <c r="A163" s="73">
        <v>43313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>
      <c r="A164" s="73">
        <v>43344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>
      <c r="A165" s="73">
        <v>43374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>
      <c r="A166" s="73">
        <v>43405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>
      <c r="A167" s="73">
        <v>43435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>
      <c r="A168" s="73">
        <v>43466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>
      <c r="A169" s="73">
        <v>43497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>
      <c r="A170" s="73">
        <v>43525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>
      <c r="A171" s="73">
        <v>43556</v>
      </c>
      <c r="B171" s="73">
        <v>43617</v>
      </c>
      <c r="C171" s="77">
        <v>272375</v>
      </c>
      <c r="D171" s="63">
        <f t="shared" ref="D171:D177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>
      <c r="A172" s="73">
        <v>43586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>
      <c r="A173" s="73">
        <v>43617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 t="shared" ref="H173:H178" si="184"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>
      <c r="A174" s="73">
        <v>43647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 t="shared" si="184"/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>
      <c r="A175" s="73">
        <v>43678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 t="shared" si="184"/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>
      <c r="A176" s="73">
        <v>43709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5">IFERROR(C176/C164-1,".")</f>
        <v>5.607167240242461E-4</v>
      </c>
      <c r="F176" s="83">
        <v>347560</v>
      </c>
      <c r="G176" s="75">
        <f t="shared" ref="G176" si="186">IFERROR(F176/F175-1,".")</f>
        <v>-5.503504603020104E-2</v>
      </c>
      <c r="H176" s="76">
        <f t="shared" si="184"/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8" ht="12" customHeight="1">
      <c r="A177" s="73">
        <v>43739</v>
      </c>
      <c r="B177" s="73">
        <v>43800</v>
      </c>
      <c r="C177" s="77">
        <v>250911</v>
      </c>
      <c r="D177" s="63">
        <f t="shared" si="183"/>
        <v>-6.4898909904034241E-2</v>
      </c>
      <c r="E177" s="81">
        <f t="shared" ref="E177" si="187">IFERROR(C177/C165-1,".")</f>
        <v>-6.1133998630490627E-2</v>
      </c>
      <c r="F177" s="83">
        <v>346896</v>
      </c>
      <c r="G177" s="75">
        <f t="shared" ref="G177:G178" si="188">IFERROR(F177/F176-1,".")</f>
        <v>-1.910461503049854E-3</v>
      </c>
      <c r="H177" s="76">
        <f t="shared" si="184"/>
        <v>4.9749437141404673E-2</v>
      </c>
    </row>
    <row r="178" spans="1:8" ht="12" customHeight="1">
      <c r="A178" s="73">
        <v>43770</v>
      </c>
      <c r="B178" s="73">
        <v>43831</v>
      </c>
      <c r="C178" s="77">
        <v>265748</v>
      </c>
      <c r="D178" s="63">
        <f>IFERROR(C178/C177-1,".")</f>
        <v>5.9132521093136603E-2</v>
      </c>
      <c r="E178" s="81">
        <f>IFERROR(C178/C166-1,".")</f>
        <v>1.0790377842182286E-2</v>
      </c>
      <c r="F178" s="83">
        <v>322310</v>
      </c>
      <c r="G178" s="75">
        <f t="shared" si="188"/>
        <v>-7.0874267792076062E-2</v>
      </c>
      <c r="H178" s="76">
        <f t="shared" si="184"/>
        <v>-2.9148760971099419E-2</v>
      </c>
    </row>
    <row r="179" spans="1:8" ht="12" customHeight="1">
      <c r="A179" s="73">
        <v>43800</v>
      </c>
      <c r="B179" s="73">
        <v>43862</v>
      </c>
      <c r="C179" s="77">
        <v>267286</v>
      </c>
      <c r="D179" s="63">
        <f t="shared" ref="D179" si="189">IFERROR(C179/C178-1,".")</f>
        <v>5.7874377229556462E-3</v>
      </c>
      <c r="E179" s="81">
        <f t="shared" ref="E179" si="190">IFERROR(C179/C167-1,".")</f>
        <v>3.8092574899603049E-2</v>
      </c>
      <c r="F179" s="83">
        <v>345063</v>
      </c>
      <c r="G179" s="75">
        <f t="shared" ref="G179:G189" si="191">IFERROR(F179/F178-1,".")</f>
        <v>7.0593527969966763E-2</v>
      </c>
      <c r="H179" s="76">
        <f t="shared" ref="H179:H189" si="192">IFERROR(F179/F167-1,".")</f>
        <v>7.705969566913784E-2</v>
      </c>
    </row>
    <row r="180" spans="1:8" ht="12" customHeight="1">
      <c r="A180" s="73">
        <v>43831</v>
      </c>
      <c r="B180" s="73">
        <v>43891</v>
      </c>
      <c r="C180" s="77">
        <v>258685</v>
      </c>
      <c r="D180" s="63">
        <f>IFERROR(C180/C179-1,".")</f>
        <v>-3.2179014239428927E-2</v>
      </c>
      <c r="E180" s="81">
        <f>IFERROR(C180/C168-1,".")</f>
        <v>1.333829520526475E-2</v>
      </c>
      <c r="F180" s="83">
        <v>319064</v>
      </c>
      <c r="G180" s="75">
        <f t="shared" si="191"/>
        <v>-7.5345661516882378E-2</v>
      </c>
      <c r="H180" s="76">
        <f t="shared" si="192"/>
        <v>-7.3639443613092714E-3</v>
      </c>
    </row>
    <row r="181" spans="1:8" ht="12" customHeight="1">
      <c r="A181" s="73">
        <v>43862</v>
      </c>
      <c r="B181" s="73">
        <v>43922</v>
      </c>
      <c r="C181" s="77">
        <v>246772</v>
      </c>
      <c r="D181" s="63">
        <f t="shared" ref="D181:D191" si="193">IFERROR(C181/C180-1,".")</f>
        <v>-4.6052148365773093E-2</v>
      </c>
      <c r="E181" s="81">
        <f t="shared" ref="E181:E191" si="194">IFERROR(C181/C169-1,".")</f>
        <v>-5.7089254259436895E-2</v>
      </c>
      <c r="F181" s="83">
        <v>286022</v>
      </c>
      <c r="G181" s="75">
        <f t="shared" si="191"/>
        <v>-0.10355916054459291</v>
      </c>
      <c r="H181" s="76">
        <f t="shared" si="192"/>
        <v>-0.11613030821811976</v>
      </c>
    </row>
    <row r="182" spans="1:8" ht="12" customHeight="1">
      <c r="A182" s="73">
        <v>43891</v>
      </c>
      <c r="B182" s="73">
        <v>43952</v>
      </c>
      <c r="C182" s="77">
        <v>250267</v>
      </c>
      <c r="D182" s="63">
        <f t="shared" si="193"/>
        <v>1.4162870990225729E-2</v>
      </c>
      <c r="E182" s="81">
        <f t="shared" si="194"/>
        <v>-4.7327750285496739E-2</v>
      </c>
      <c r="F182" s="83">
        <v>310622</v>
      </c>
      <c r="G182" s="75">
        <f t="shared" si="191"/>
        <v>8.6007370062442856E-2</v>
      </c>
      <c r="H182" s="76">
        <f t="shared" si="192"/>
        <v>-3.8551181297337811E-2</v>
      </c>
    </row>
    <row r="183" spans="1:8" ht="12" customHeight="1">
      <c r="A183" s="73">
        <v>43922</v>
      </c>
      <c r="B183" s="73">
        <v>43983</v>
      </c>
      <c r="C183" s="77">
        <v>257456</v>
      </c>
      <c r="D183" s="63">
        <f t="shared" si="193"/>
        <v>2.8725321356790845E-2</v>
      </c>
      <c r="E183" s="81">
        <f t="shared" si="194"/>
        <v>-5.4773749426342389E-2</v>
      </c>
      <c r="F183" s="83">
        <v>336980</v>
      </c>
      <c r="G183" s="75">
        <f t="shared" si="191"/>
        <v>8.4855547900663852E-2</v>
      </c>
      <c r="H183" s="76">
        <f t="shared" si="192"/>
        <v>-1.0276698416055052E-2</v>
      </c>
    </row>
    <row r="184" spans="1:8" ht="12" customHeight="1">
      <c r="A184" s="73">
        <v>43952</v>
      </c>
      <c r="B184" s="73">
        <v>44013</v>
      </c>
      <c r="C184" s="77">
        <v>274963</v>
      </c>
      <c r="D184" s="63">
        <f t="shared" si="193"/>
        <v>6.7999968926729215E-2</v>
      </c>
      <c r="E184" s="81">
        <f t="shared" si="194"/>
        <v>-5.8535985711289928E-3</v>
      </c>
      <c r="F184" s="83">
        <v>339792</v>
      </c>
      <c r="G184" s="75">
        <f t="shared" si="191"/>
        <v>8.3447088848003226E-3</v>
      </c>
      <c r="H184" s="76">
        <f t="shared" si="192"/>
        <v>-8.5607744962448162E-3</v>
      </c>
    </row>
    <row r="185" spans="1:8" ht="12" customHeight="1">
      <c r="A185" s="73">
        <v>43983</v>
      </c>
      <c r="B185" s="73">
        <v>44044</v>
      </c>
      <c r="C185" s="77">
        <v>280523</v>
      </c>
      <c r="D185" s="63">
        <f t="shared" si="193"/>
        <v>2.0220902448693012E-2</v>
      </c>
      <c r="E185" s="81">
        <f t="shared" si="194"/>
        <v>-1.0144743435027803E-2</v>
      </c>
      <c r="F185" s="83">
        <v>333502</v>
      </c>
      <c r="G185" s="75">
        <f t="shared" si="191"/>
        <v>-1.8511324575034127E-2</v>
      </c>
      <c r="H185" s="76">
        <f t="shared" si="192"/>
        <v>-5.3374055508563556E-2</v>
      </c>
    </row>
    <row r="186" spans="1:8" ht="12" customHeight="1">
      <c r="A186" s="73">
        <v>44013</v>
      </c>
      <c r="B186" s="73">
        <v>44075</v>
      </c>
      <c r="C186" s="77">
        <v>282737</v>
      </c>
      <c r="D186" s="63">
        <f t="shared" si="193"/>
        <v>7.8924009795988681E-3</v>
      </c>
      <c r="E186" s="81">
        <f t="shared" si="194"/>
        <v>2.0729401293008154E-2</v>
      </c>
      <c r="F186" s="83">
        <v>323038</v>
      </c>
      <c r="G186" s="75">
        <f t="shared" si="191"/>
        <v>-3.1376123681417178E-2</v>
      </c>
      <c r="H186" s="76">
        <f t="shared" si="192"/>
        <v>-8.1001266732308896E-2</v>
      </c>
    </row>
    <row r="187" spans="1:8" ht="12" customHeight="1">
      <c r="A187" s="73">
        <v>44044</v>
      </c>
      <c r="B187" s="73">
        <v>44105</v>
      </c>
      <c r="C187" s="77">
        <v>287755</v>
      </c>
      <c r="D187" s="63">
        <f t="shared" si="193"/>
        <v>1.7747942434134911E-2</v>
      </c>
      <c r="E187" s="81">
        <f t="shared" si="194"/>
        <v>5.1232779626713798E-2</v>
      </c>
      <c r="F187" s="83">
        <v>347417</v>
      </c>
      <c r="G187" s="75">
        <f t="shared" si="191"/>
        <v>7.5467901609098664E-2</v>
      </c>
      <c r="H187" s="76">
        <f t="shared" si="192"/>
        <v>-5.5423842175953419E-2</v>
      </c>
    </row>
    <row r="188" spans="1:8" ht="12" customHeight="1">
      <c r="A188" s="73">
        <v>44075</v>
      </c>
      <c r="B188" s="73">
        <v>44136</v>
      </c>
      <c r="C188" s="77">
        <v>287250</v>
      </c>
      <c r="D188" s="63">
        <f t="shared" si="193"/>
        <v>-1.7549651613351092E-3</v>
      </c>
      <c r="E188" s="81">
        <f t="shared" si="194"/>
        <v>7.0530140687598886E-2</v>
      </c>
      <c r="F188" s="83">
        <v>332783</v>
      </c>
      <c r="G188" s="75">
        <f t="shared" si="191"/>
        <v>-4.2122291079595975E-2</v>
      </c>
      <c r="H188" s="76">
        <f t="shared" si="192"/>
        <v>-4.2516400046035185E-2</v>
      </c>
    </row>
    <row r="189" spans="1:8" ht="12" customHeight="1">
      <c r="A189" s="73">
        <v>44105</v>
      </c>
      <c r="B189" s="73">
        <v>44166</v>
      </c>
      <c r="C189" s="77">
        <v>286052</v>
      </c>
      <c r="D189" s="63">
        <f t="shared" si="193"/>
        <v>-4.1705831157528017E-3</v>
      </c>
      <c r="E189" s="81">
        <f t="shared" si="194"/>
        <v>0.14005364451937141</v>
      </c>
      <c r="F189" s="83">
        <v>336570</v>
      </c>
      <c r="G189" s="75">
        <f t="shared" si="191"/>
        <v>1.1379788030037696E-2</v>
      </c>
      <c r="H189" s="76">
        <f t="shared" si="192"/>
        <v>-2.976684654766848E-2</v>
      </c>
    </row>
    <row r="190" spans="1:8" ht="12" customHeight="1">
      <c r="A190" s="73">
        <v>44136</v>
      </c>
      <c r="B190" s="73">
        <v>44197</v>
      </c>
      <c r="C190" s="77">
        <v>281386</v>
      </c>
      <c r="D190" s="63">
        <f t="shared" si="193"/>
        <v>-1.6311719547494885E-2</v>
      </c>
      <c r="E190" s="81">
        <f t="shared" si="194"/>
        <v>5.8845221789063373E-2</v>
      </c>
      <c r="F190" s="83">
        <v>334883</v>
      </c>
      <c r="G190" s="75">
        <f t="shared" ref="G190:G191" si="195">IFERROR(F190/F189-1,".")</f>
        <v>-5.012330273048704E-3</v>
      </c>
      <c r="H190" s="76">
        <f t="shared" ref="H190:H191" si="196">IFERROR(F190/F178-1,".")</f>
        <v>3.9009028574974458E-2</v>
      </c>
    </row>
    <row r="191" spans="1:8" ht="12" customHeight="1">
      <c r="A191" s="73">
        <v>44166</v>
      </c>
      <c r="B191" s="73">
        <v>44228</v>
      </c>
      <c r="C191" s="77">
        <v>279593</v>
      </c>
      <c r="D191" s="63">
        <f t="shared" si="193"/>
        <v>-6.3720298806621001E-3</v>
      </c>
      <c r="E191" s="81">
        <f t="shared" si="194"/>
        <v>4.6044312085182115E-2</v>
      </c>
      <c r="F191" s="83">
        <v>340905</v>
      </c>
      <c r="G191" s="75">
        <f t="shared" si="195"/>
        <v>1.7982399823221806E-2</v>
      </c>
      <c r="H191" s="76">
        <f t="shared" si="196"/>
        <v>-1.2049973483103105E-2</v>
      </c>
    </row>
    <row r="192" spans="1:8" ht="12" customHeight="1">
      <c r="A192" s="73">
        <v>44197</v>
      </c>
      <c r="B192" s="73">
        <v>44256</v>
      </c>
      <c r="C192" s="77">
        <v>274972</v>
      </c>
      <c r="D192" s="63">
        <f t="shared" ref="D192" si="197">IFERROR(C192/C191-1,".")</f>
        <v>-1.6527595469128298E-2</v>
      </c>
      <c r="E192" s="81">
        <f t="shared" ref="E192" si="198">IFERROR(C192/C180-1,".")</f>
        <v>6.2960743761717897E-2</v>
      </c>
      <c r="F192" s="83">
        <v>325392</v>
      </c>
      <c r="G192" s="75">
        <f t="shared" ref="G192" si="199">IFERROR(F192/F191-1,".")</f>
        <v>-4.5505346064152796E-2</v>
      </c>
      <c r="H192" s="76">
        <f t="shared" ref="H192" si="200">IFERROR(F192/F180-1,".")</f>
        <v>1.9833011558809455E-2</v>
      </c>
    </row>
    <row r="193" spans="1:8" ht="12" customHeight="1">
      <c r="A193" s="73">
        <v>44228</v>
      </c>
      <c r="B193" s="73">
        <v>44287</v>
      </c>
      <c r="C193" s="77">
        <v>272488</v>
      </c>
      <c r="D193" s="63">
        <f t="shared" ref="D193:D196" si="201">IFERROR(C193/C192-1,".")</f>
        <v>-9.0336470622462972E-3</v>
      </c>
      <c r="E193" s="81">
        <f t="shared" ref="E193:E196" si="202">IFERROR(C193/C181-1,".")</f>
        <v>0.10420955375812491</v>
      </c>
      <c r="F193" s="83">
        <v>321649</v>
      </c>
      <c r="G193" s="75">
        <f t="shared" ref="G193:G196" si="203">IFERROR(F193/F192-1,".")</f>
        <v>-1.150304863057483E-2</v>
      </c>
      <c r="H193" s="76">
        <f t="shared" ref="H193:H196" si="204">IFERROR(F193/F181-1,".")</f>
        <v>0.12456034850466047</v>
      </c>
    </row>
    <row r="194" spans="1:8" ht="12" customHeight="1">
      <c r="A194" s="73">
        <v>44256</v>
      </c>
      <c r="B194" s="73">
        <v>44317</v>
      </c>
      <c r="C194" s="77">
        <v>277496</v>
      </c>
      <c r="D194" s="63">
        <f t="shared" si="201"/>
        <v>1.8378790992630956E-2</v>
      </c>
      <c r="E194" s="81">
        <f t="shared" si="202"/>
        <v>0.10879980181166515</v>
      </c>
      <c r="F194" s="83">
        <v>343764</v>
      </c>
      <c r="G194" s="75">
        <f t="shared" si="203"/>
        <v>6.8755071522062838E-2</v>
      </c>
      <c r="H194" s="76">
        <f t="shared" si="204"/>
        <v>0.1066955978649291</v>
      </c>
    </row>
    <row r="195" spans="1:8" ht="12" customHeight="1">
      <c r="A195" s="73">
        <v>44287</v>
      </c>
      <c r="B195" s="73">
        <v>44348</v>
      </c>
      <c r="C195" s="77">
        <v>285729</v>
      </c>
      <c r="D195" s="63">
        <f t="shared" si="201"/>
        <v>2.9668896128232536E-2</v>
      </c>
      <c r="E195" s="81">
        <f t="shared" si="202"/>
        <v>0.10981682306879614</v>
      </c>
      <c r="F195" s="83">
        <v>340883</v>
      </c>
      <c r="G195" s="75">
        <f t="shared" si="203"/>
        <v>-8.3807495840169111E-3</v>
      </c>
      <c r="H195" s="76">
        <f t="shared" si="204"/>
        <v>1.1582289750133645E-2</v>
      </c>
    </row>
    <row r="196" spans="1:8" ht="12" customHeight="1">
      <c r="A196" s="73">
        <v>44317</v>
      </c>
      <c r="B196" s="73">
        <v>44378</v>
      </c>
      <c r="C196" s="77">
        <v>291434</v>
      </c>
      <c r="D196" s="63">
        <f t="shared" si="201"/>
        <v>1.996647172670607E-2</v>
      </c>
      <c r="E196" s="81">
        <f t="shared" si="202"/>
        <v>5.9902605077774007E-2</v>
      </c>
      <c r="F196" s="83">
        <v>326324</v>
      </c>
      <c r="G196" s="75">
        <f t="shared" si="203"/>
        <v>-4.2709668713312166E-2</v>
      </c>
      <c r="H196" s="76">
        <f t="shared" si="204"/>
        <v>-3.9636012619484906E-2</v>
      </c>
    </row>
    <row r="197" spans="1:8" ht="12" customHeight="1">
      <c r="A197" s="73"/>
      <c r="B197" s="73"/>
      <c r="C197" s="77"/>
    </row>
    <row r="198" spans="1:8" ht="12" customHeight="1">
      <c r="C198" s="77"/>
    </row>
    <row r="199" spans="1:8" ht="12" customHeight="1">
      <c r="C199" s="77"/>
    </row>
    <row r="200" spans="1:8" ht="12" customHeight="1">
      <c r="C200" s="77"/>
    </row>
    <row r="201" spans="1:8" ht="12" customHeight="1">
      <c r="C201" s="77"/>
    </row>
    <row r="202" spans="1:8" ht="12" customHeight="1">
      <c r="C202" s="77"/>
    </row>
    <row r="203" spans="1:8" ht="12" customHeight="1">
      <c r="C203" s="77"/>
    </row>
    <row r="204" spans="1:8" ht="12" customHeight="1">
      <c r="C204" s="77"/>
    </row>
    <row r="205" spans="1:8" ht="12" customHeight="1">
      <c r="C205" s="77"/>
    </row>
    <row r="206" spans="1:8" ht="12" customHeight="1">
      <c r="C206" s="77"/>
    </row>
    <row r="207" spans="1:8" ht="12" customHeight="1">
      <c r="C207" s="77"/>
    </row>
    <row r="208" spans="1:8" ht="12" customHeight="1">
      <c r="C208" s="77"/>
    </row>
    <row r="209" spans="3:3" ht="12" customHeight="1">
      <c r="C209" s="77"/>
    </row>
    <row r="210" spans="3:3" ht="12" customHeight="1">
      <c r="C210" s="77"/>
    </row>
    <row r="211" spans="3:3" ht="12" customHeight="1">
      <c r="C211" s="77"/>
    </row>
    <row r="212" spans="3:3" ht="12" customHeight="1">
      <c r="C212" s="77"/>
    </row>
    <row r="213" spans="3:3" ht="12" customHeight="1">
      <c r="C213" s="77"/>
    </row>
    <row r="214" spans="3:3" ht="12" customHeight="1">
      <c r="C214" s="77"/>
    </row>
    <row r="215" spans="3:3" ht="12" customHeight="1">
      <c r="C215" s="77"/>
    </row>
    <row r="216" spans="3:3" ht="12" customHeight="1">
      <c r="C216" s="77"/>
    </row>
    <row r="217" spans="3:3" ht="12" customHeight="1">
      <c r="C217" s="77"/>
    </row>
    <row r="218" spans="3:3" ht="12" customHeight="1">
      <c r="C218" s="77"/>
    </row>
    <row r="219" spans="3:3" ht="12" customHeight="1">
      <c r="C219" s="77"/>
    </row>
    <row r="220" spans="3:3" ht="12" customHeight="1">
      <c r="C220" s="77"/>
    </row>
    <row r="221" spans="3:3" ht="12" customHeight="1">
      <c r="C221" s="77"/>
    </row>
    <row r="222" spans="3:3" ht="12" customHeight="1">
      <c r="C222" s="77"/>
    </row>
    <row r="223" spans="3:3" ht="12" customHeight="1">
      <c r="C223" s="77"/>
    </row>
    <row r="224" spans="3:3" ht="12" customHeight="1">
      <c r="C224" s="77"/>
    </row>
    <row r="225" spans="3:3" ht="12" customHeight="1">
      <c r="C225" s="77"/>
    </row>
    <row r="226" spans="3:3" ht="12" customHeight="1">
      <c r="C226" s="77"/>
    </row>
    <row r="227" spans="3:3" ht="12" customHeight="1">
      <c r="C227" s="77"/>
    </row>
    <row r="228" spans="3:3" ht="12" customHeight="1">
      <c r="C228" s="77"/>
    </row>
    <row r="229" spans="3:3" ht="12" customHeight="1">
      <c r="C229" s="77"/>
    </row>
    <row r="230" spans="3:3" ht="12" customHeight="1">
      <c r="C230" s="77"/>
    </row>
    <row r="231" spans="3:3" ht="12" customHeight="1">
      <c r="C231" s="77"/>
    </row>
    <row r="232" spans="3:3" ht="12" customHeight="1">
      <c r="C232" s="77"/>
    </row>
    <row r="233" spans="3:3" ht="12" customHeight="1">
      <c r="C233" s="77"/>
    </row>
    <row r="234" spans="3:3" ht="12" customHeight="1">
      <c r="C234" s="77"/>
    </row>
    <row r="235" spans="3:3" ht="12" customHeight="1">
      <c r="C235" s="77"/>
    </row>
    <row r="236" spans="3:3" ht="12" customHeight="1">
      <c r="C236" s="77"/>
    </row>
    <row r="237" spans="3:3" ht="12" customHeight="1">
      <c r="C237" s="77"/>
    </row>
    <row r="238" spans="3:3" ht="12" customHeight="1">
      <c r="C238" s="77"/>
    </row>
    <row r="239" spans="3:3" ht="12" customHeight="1">
      <c r="C239" s="77"/>
    </row>
    <row r="240" spans="3:3" ht="12" customHeight="1">
      <c r="C240" s="77"/>
    </row>
    <row r="241" spans="3:3" ht="12" customHeight="1">
      <c r="C241" s="77"/>
    </row>
    <row r="242" spans="3:3" ht="12" customHeight="1">
      <c r="C242" s="77"/>
    </row>
    <row r="243" spans="3:3" ht="12" customHeight="1">
      <c r="C243" s="77"/>
    </row>
    <row r="244" spans="3:3" ht="12" customHeight="1">
      <c r="C244" s="77"/>
    </row>
    <row r="245" spans="3:3" ht="12" customHeight="1">
      <c r="C245" s="77"/>
    </row>
    <row r="246" spans="3:3" ht="12" customHeight="1">
      <c r="C246" s="77"/>
    </row>
    <row r="247" spans="3:3" ht="12" customHeight="1">
      <c r="C247" s="77"/>
    </row>
    <row r="248" spans="3:3" ht="12" customHeight="1">
      <c r="C248" s="77"/>
    </row>
    <row r="249" spans="3:3" ht="12" customHeight="1">
      <c r="C249" s="77"/>
    </row>
    <row r="250" spans="3:3" ht="12" customHeight="1">
      <c r="C250" s="77"/>
    </row>
    <row r="251" spans="3:3" ht="12" customHeight="1">
      <c r="C251" s="77"/>
    </row>
    <row r="252" spans="3:3" ht="12" customHeight="1">
      <c r="C252" s="77"/>
    </row>
    <row r="253" spans="3:3" ht="12" customHeight="1">
      <c r="C253" s="77"/>
    </row>
    <row r="254" spans="3:3" ht="12" customHeight="1">
      <c r="C254" s="77"/>
    </row>
    <row r="255" spans="3:3" ht="12" customHeight="1">
      <c r="C255" s="77"/>
    </row>
    <row r="256" spans="3:3" ht="12" customHeight="1">
      <c r="C256" s="77"/>
    </row>
    <row r="257" spans="3:3" ht="12" customHeight="1">
      <c r="C257" s="77"/>
    </row>
    <row r="258" spans="3:3" ht="12" customHeight="1">
      <c r="C258" s="77"/>
    </row>
    <row r="259" spans="3:3" ht="12" customHeight="1">
      <c r="C259" s="77"/>
    </row>
    <row r="260" spans="3:3" ht="12" customHeight="1">
      <c r="C260" s="77"/>
    </row>
    <row r="261" spans="3:3" ht="12" customHeight="1">
      <c r="C261" s="77"/>
    </row>
    <row r="262" spans="3:3" ht="12" customHeight="1">
      <c r="C262" s="77"/>
    </row>
    <row r="263" spans="3:3" ht="12" customHeight="1">
      <c r="C263" s="77"/>
    </row>
    <row r="264" spans="3:3" ht="12" customHeight="1">
      <c r="C264" s="77"/>
    </row>
    <row r="265" spans="3:3" ht="12" customHeight="1">
      <c r="C265" s="77"/>
    </row>
    <row r="266" spans="3:3" ht="12" customHeight="1">
      <c r="C266" s="77"/>
    </row>
    <row r="267" spans="3:3" ht="12" customHeight="1">
      <c r="C267" s="77"/>
    </row>
    <row r="268" spans="3:3" ht="12" customHeight="1">
      <c r="C268" s="77"/>
    </row>
    <row r="269" spans="3:3" ht="12" customHeight="1">
      <c r="C269" s="77"/>
    </row>
    <row r="270" spans="3:3" ht="12" customHeight="1">
      <c r="C270" s="77"/>
    </row>
    <row r="271" spans="3:3" ht="12" customHeight="1">
      <c r="C271" s="77"/>
    </row>
    <row r="272" spans="3:3" ht="12" customHeight="1">
      <c r="C272" s="77"/>
    </row>
    <row r="273" spans="3:3" ht="12" customHeight="1">
      <c r="C273" s="77"/>
    </row>
    <row r="274" spans="3:3" ht="12" customHeight="1">
      <c r="C274" s="77"/>
    </row>
    <row r="275" spans="3:3" ht="12" customHeight="1">
      <c r="C275" s="77"/>
    </row>
    <row r="276" spans="3:3" ht="12" customHeight="1">
      <c r="C276" s="77"/>
    </row>
    <row r="277" spans="3:3" ht="12" customHeight="1">
      <c r="C277" s="77"/>
    </row>
    <row r="278" spans="3:3" ht="12" customHeight="1">
      <c r="C278" s="77"/>
    </row>
    <row r="279" spans="3:3" ht="12" customHeight="1">
      <c r="C279" s="77"/>
    </row>
    <row r="280" spans="3:3" ht="12" customHeight="1">
      <c r="C280" s="77"/>
    </row>
    <row r="281" spans="3:3" ht="12" customHeight="1">
      <c r="C281" s="77"/>
    </row>
    <row r="282" spans="3:3" ht="12" customHeight="1">
      <c r="C282" s="77"/>
    </row>
    <row r="283" spans="3:3" ht="12" customHeight="1">
      <c r="C283" s="77"/>
    </row>
    <row r="284" spans="3:3" ht="12" customHeight="1">
      <c r="C284" s="77"/>
    </row>
    <row r="285" spans="3:3" ht="12" customHeight="1">
      <c r="C285" s="77"/>
    </row>
    <row r="286" spans="3:3" ht="12" customHeight="1">
      <c r="C286" s="77"/>
    </row>
    <row r="287" spans="3:3" ht="12" customHeight="1">
      <c r="C287" s="77"/>
    </row>
    <row r="288" spans="3:3" ht="12" customHeight="1">
      <c r="C288" s="77"/>
    </row>
    <row r="289" spans="3:3" ht="12" customHeight="1">
      <c r="C289" s="77"/>
    </row>
    <row r="290" spans="3:3" ht="12" customHeight="1">
      <c r="C290" s="77"/>
    </row>
    <row r="291" spans="3:3" ht="12" customHeight="1">
      <c r="C291" s="77"/>
    </row>
    <row r="292" spans="3:3" ht="12" customHeight="1">
      <c r="C292" s="77"/>
    </row>
    <row r="293" spans="3:3" ht="12" customHeight="1">
      <c r="C293" s="77"/>
    </row>
    <row r="294" spans="3:3" ht="12" customHeight="1">
      <c r="C294" s="77"/>
    </row>
    <row r="295" spans="3:3" ht="12" customHeight="1">
      <c r="C295" s="77"/>
    </row>
    <row r="296" spans="3:3" ht="12" customHeight="1">
      <c r="C296" s="77"/>
    </row>
    <row r="297" spans="3:3" ht="12" customHeight="1">
      <c r="C297" s="77"/>
    </row>
    <row r="298" spans="3:3" ht="12" customHeight="1">
      <c r="C298" s="77"/>
    </row>
    <row r="299" spans="3:3" ht="12" customHeight="1">
      <c r="C299" s="77"/>
    </row>
    <row r="300" spans="3:3" ht="12" customHeight="1">
      <c r="C300" s="77"/>
    </row>
    <row r="301" spans="3:3" ht="12" customHeight="1">
      <c r="C301" s="77"/>
    </row>
    <row r="302" spans="3:3" ht="12" customHeight="1">
      <c r="C302" s="77"/>
    </row>
    <row r="303" spans="3:3" ht="12" customHeight="1">
      <c r="C303" s="77"/>
    </row>
    <row r="304" spans="3:3" ht="12" customHeight="1">
      <c r="C304" s="77"/>
    </row>
    <row r="305" spans="3:3" ht="12" customHeight="1">
      <c r="C305" s="77"/>
    </row>
    <row r="306" spans="3:3" ht="12" customHeight="1">
      <c r="C306" s="77"/>
    </row>
    <row r="307" spans="3:3" ht="12" customHeight="1">
      <c r="C307" s="77"/>
    </row>
    <row r="308" spans="3:3" ht="12" customHeight="1">
      <c r="C308" s="77"/>
    </row>
    <row r="309" spans="3:3" ht="12" customHeight="1">
      <c r="C309" s="77"/>
    </row>
    <row r="310" spans="3:3" ht="12" customHeight="1">
      <c r="C310" s="77"/>
    </row>
    <row r="311" spans="3:3" ht="12" customHeight="1">
      <c r="C311" s="77"/>
    </row>
    <row r="312" spans="3:3" ht="12" customHeight="1">
      <c r="C312" s="77"/>
    </row>
    <row r="313" spans="3:3" ht="12" customHeight="1">
      <c r="C313" s="77"/>
    </row>
    <row r="314" spans="3:3" ht="12" customHeight="1">
      <c r="C314" s="77"/>
    </row>
    <row r="315" spans="3:3" ht="12" customHeight="1">
      <c r="C315" s="77"/>
    </row>
    <row r="316" spans="3:3" ht="12" customHeight="1">
      <c r="C316" s="77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196"/>
  <sheetViews>
    <sheetView workbookViewId="0">
      <pane ySplit="11" topLeftCell="A177" activePane="bottomLeft" state="frozen"/>
      <selection pane="bottomLeft" activeCell="G197" sqref="G197"/>
    </sheetView>
  </sheetViews>
  <sheetFormatPr defaultRowHeight="1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/>
    <row r="2" spans="1:14">
      <c r="A2" s="38" t="s">
        <v>8</v>
      </c>
      <c r="B2" s="38"/>
    </row>
    <row r="3" spans="1:14">
      <c r="A3" s="34" t="s">
        <v>34</v>
      </c>
    </row>
    <row r="4" spans="1:14">
      <c r="A4" s="38" t="s">
        <v>10</v>
      </c>
      <c r="B4" s="38"/>
    </row>
    <row r="6" spans="1:14">
      <c r="A6" s="38" t="s">
        <v>11</v>
      </c>
    </row>
    <row r="7" spans="1:14">
      <c r="A7" s="38" t="s">
        <v>12</v>
      </c>
    </row>
    <row r="8" spans="1:14">
      <c r="A8" s="38"/>
    </row>
    <row r="9" spans="1:14">
      <c r="A9" s="39" t="s">
        <v>21</v>
      </c>
    </row>
    <row r="10" spans="1:14" ht="15">
      <c r="C10" s="102" t="s">
        <v>35</v>
      </c>
      <c r="D10" s="103"/>
      <c r="E10" s="104"/>
      <c r="F10" s="105" t="s">
        <v>36</v>
      </c>
      <c r="G10" s="106"/>
      <c r="H10" s="107"/>
      <c r="I10" s="102" t="s">
        <v>37</v>
      </c>
      <c r="J10" s="103"/>
      <c r="K10" s="104"/>
      <c r="L10" s="105" t="s">
        <v>38</v>
      </c>
      <c r="M10" s="106"/>
      <c r="N10" s="107"/>
    </row>
    <row r="11" spans="1:14" ht="24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>
      <c r="A171" s="46">
        <v>43556</v>
      </c>
      <c r="B171" s="57">
        <v>43617</v>
      </c>
      <c r="C171" s="78">
        <v>252303</v>
      </c>
      <c r="D171" s="47">
        <f t="shared" ref="D171:D177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7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7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7" si="142">IFERROR(L171/L170-1,".")</f>
        <v>9.6712494999495524E-2</v>
      </c>
      <c r="N171" s="51">
        <f t="shared" si="138"/>
        <v>6.9434038416414046E-2</v>
      </c>
    </row>
    <row r="172" spans="1:14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 t="shared" ref="E173:E178" si="143">IFERROR(C173/C161-1,".")</f>
        <v>1.0102123905815219E-2</v>
      </c>
      <c r="F173" s="56">
        <v>218506</v>
      </c>
      <c r="G173" s="50">
        <f t="shared" si="140"/>
        <v>1.058658662362344E-2</v>
      </c>
      <c r="H173" s="51">
        <f t="shared" ref="H173:H178" si="144">IFERROR(F173/F161-1,".")</f>
        <v>8.9604412153368118E-2</v>
      </c>
      <c r="I173" s="78">
        <v>189310</v>
      </c>
      <c r="J173" s="47">
        <f t="shared" si="141"/>
        <v>0.11796143738742737</v>
      </c>
      <c r="K173" s="48">
        <f t="shared" ref="K173:K178" si="145"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 t="shared" si="143"/>
        <v>-1.7710637914021499E-2</v>
      </c>
      <c r="F174" s="56">
        <v>220554.15625</v>
      </c>
      <c r="G174" s="50">
        <f t="shared" si="140"/>
        <v>9.3734554199884634E-3</v>
      </c>
      <c r="H174" s="51">
        <f t="shared" si="144"/>
        <v>0.1056177469483921</v>
      </c>
      <c r="I174" s="78">
        <v>202620.33333333334</v>
      </c>
      <c r="J174" s="47">
        <f t="shared" si="141"/>
        <v>7.0309721268466241E-2</v>
      </c>
      <c r="K174" s="48">
        <f t="shared" si="145"/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 t="shared" si="143"/>
        <v>6.5335461230088043E-2</v>
      </c>
      <c r="F175" s="56">
        <v>217222</v>
      </c>
      <c r="G175" s="50">
        <f t="shared" si="140"/>
        <v>-1.5108109076951481E-2</v>
      </c>
      <c r="H175" s="51">
        <f t="shared" si="144"/>
        <v>4.5714065644165913E-2</v>
      </c>
      <c r="I175" s="78">
        <v>202538</v>
      </c>
      <c r="J175" s="47">
        <f t="shared" si="141"/>
        <v>-4.0634289747165653E-4</v>
      </c>
      <c r="K175" s="48">
        <f t="shared" si="145"/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 t="shared" si="143"/>
        <v>6.7644443158850542E-2</v>
      </c>
      <c r="F176" s="56">
        <v>204620</v>
      </c>
      <c r="G176" s="50">
        <f t="shared" si="140"/>
        <v>-5.8014381600390408E-2</v>
      </c>
      <c r="H176" s="51">
        <f t="shared" si="144"/>
        <v>9.528305275202209E-3</v>
      </c>
      <c r="I176" s="78">
        <v>208131</v>
      </c>
      <c r="J176" s="47">
        <f t="shared" si="141"/>
        <v>2.7614571092831941E-2</v>
      </c>
      <c r="K176" s="48">
        <f t="shared" si="145"/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6">IFERROR(L176/L164-1,".")</f>
        <v>-0.10845553038433975</v>
      </c>
    </row>
    <row r="177" spans="1:14">
      <c r="A177" s="46">
        <v>43739</v>
      </c>
      <c r="B177" s="57">
        <v>43800</v>
      </c>
      <c r="C177" s="78">
        <v>257972</v>
      </c>
      <c r="D177" s="47">
        <f t="shared" si="139"/>
        <v>-4.3765871882549545E-3</v>
      </c>
      <c r="E177" s="48">
        <f t="shared" si="143"/>
        <v>0.10084962383555451</v>
      </c>
      <c r="F177" s="56">
        <v>207130</v>
      </c>
      <c r="G177" s="50">
        <f t="shared" si="140"/>
        <v>1.2266640602091705E-2</v>
      </c>
      <c r="H177" s="51">
        <f t="shared" si="144"/>
        <v>1.5751429496170033E-2</v>
      </c>
      <c r="I177" s="78">
        <v>200023</v>
      </c>
      <c r="J177" s="47">
        <f t="shared" si="141"/>
        <v>-3.8956234294747039E-2</v>
      </c>
      <c r="K177" s="48">
        <f t="shared" si="145"/>
        <v>7.1222767292902889E-2</v>
      </c>
      <c r="L177" s="56">
        <v>158064</v>
      </c>
      <c r="M177" s="50">
        <f t="shared" si="142"/>
        <v>3.1803227322575678E-2</v>
      </c>
      <c r="N177" s="51">
        <f t="shared" ref="N177:N178" si="147">IFERROR(L177/L165-1,".")</f>
        <v>-9.9883829525523327E-2</v>
      </c>
    </row>
    <row r="178" spans="1:14">
      <c r="A178" s="46">
        <v>43770</v>
      </c>
      <c r="B178" s="57">
        <v>43831</v>
      </c>
      <c r="C178" s="78">
        <v>249058</v>
      </c>
      <c r="D178" s="47">
        <f t="shared" ref="D178:D179" si="148">IFERROR(C178/C177-1,".")</f>
        <v>-3.455413765835047E-2</v>
      </c>
      <c r="E178" s="48">
        <f t="shared" si="143"/>
        <v>5.9336641351865005E-2</v>
      </c>
      <c r="F178" s="56">
        <v>208844</v>
      </c>
      <c r="G178" s="50">
        <f t="shared" ref="G178:G179" si="149">IFERROR(F178/F177-1,".")</f>
        <v>8.2749963790855752E-3</v>
      </c>
      <c r="H178" s="51">
        <f t="shared" si="144"/>
        <v>6.3643079918076051E-2</v>
      </c>
      <c r="I178" s="78">
        <v>216668</v>
      </c>
      <c r="J178" s="47">
        <f t="shared" ref="J178:J179" si="150">IFERROR(I178/I177-1,".")</f>
        <v>8.3215430225524134E-2</v>
      </c>
      <c r="K178" s="48">
        <f t="shared" si="145"/>
        <v>8.584918028580435E-2</v>
      </c>
      <c r="L178" s="56">
        <v>162876</v>
      </c>
      <c r="M178" s="50">
        <f t="shared" ref="M178:M179" si="151">IFERROR(L178/L177-1,".")</f>
        <v>3.0443364713027554E-2</v>
      </c>
      <c r="N178" s="51">
        <f t="shared" si="147"/>
        <v>-4.8017998793277061E-2</v>
      </c>
    </row>
    <row r="179" spans="1:14">
      <c r="A179" s="46">
        <v>43800</v>
      </c>
      <c r="B179" s="57">
        <v>43862</v>
      </c>
      <c r="C179" s="78">
        <v>256073</v>
      </c>
      <c r="D179" s="47">
        <f t="shared" si="148"/>
        <v>2.8166129977756249E-2</v>
      </c>
      <c r="E179" s="48">
        <f t="shared" ref="E179:E189" si="152">IFERROR(C179/C167-1,".")</f>
        <v>0.14835529975659578</v>
      </c>
      <c r="F179" s="56">
        <v>217813</v>
      </c>
      <c r="G179" s="50">
        <f t="shared" si="149"/>
        <v>4.2945930934094267E-2</v>
      </c>
      <c r="H179" s="51">
        <f t="shared" ref="H179:H189" si="153">IFERROR(F179/F167-1,".")</f>
        <v>4.2369204948996098E-2</v>
      </c>
      <c r="I179" s="78">
        <v>219597</v>
      </c>
      <c r="J179" s="47">
        <f t="shared" si="150"/>
        <v>1.351837834844094E-2</v>
      </c>
      <c r="K179" s="48">
        <f t="shared" ref="K179:K189" si="154">IFERROR(I179/I167-1,".")</f>
        <v>0.17672010724374898</v>
      </c>
      <c r="L179" s="56">
        <v>170190</v>
      </c>
      <c r="M179" s="50">
        <f t="shared" si="151"/>
        <v>4.4905326751639274E-2</v>
      </c>
      <c r="N179" s="51">
        <f t="shared" ref="N179:N189" si="155">IFERROR(L179/L167-1,".")</f>
        <v>-7.8041777746270524E-3</v>
      </c>
    </row>
    <row r="180" spans="1:14">
      <c r="A180" s="46">
        <v>43831</v>
      </c>
      <c r="B180" s="57">
        <v>43891</v>
      </c>
      <c r="C180" s="78">
        <v>242797</v>
      </c>
      <c r="D180" s="47">
        <f t="shared" ref="D180:D189" si="156">IFERROR(C180/C179-1,".")</f>
        <v>-5.184459119079321E-2</v>
      </c>
      <c r="E180" s="48">
        <f t="shared" si="152"/>
        <v>1.4702502100058856E-2</v>
      </c>
      <c r="F180" s="56">
        <v>205691</v>
      </c>
      <c r="G180" s="50">
        <f t="shared" ref="G180:G189" si="157">IFERROR(F180/F179-1,".")</f>
        <v>-5.5653243837603839E-2</v>
      </c>
      <c r="H180" s="51">
        <f t="shared" si="153"/>
        <v>1.6787364986776687E-2</v>
      </c>
      <c r="I180" s="78">
        <v>218546</v>
      </c>
      <c r="J180" s="47">
        <f t="shared" ref="J180:J189" si="158">IFERROR(I180/I179-1,".")</f>
        <v>-4.7860398821477634E-3</v>
      </c>
      <c r="K180" s="48">
        <f t="shared" si="154"/>
        <v>0.10240359151554901</v>
      </c>
      <c r="L180" s="56">
        <v>172136</v>
      </c>
      <c r="M180" s="50">
        <f t="shared" ref="M180:M189" si="159">IFERROR(L180/L179-1,".")</f>
        <v>1.1434279334860964E-2</v>
      </c>
      <c r="N180" s="51">
        <f t="shared" si="155"/>
        <v>7.9418828501733874E-2</v>
      </c>
    </row>
    <row r="181" spans="1:14">
      <c r="A181" s="46">
        <v>43862</v>
      </c>
      <c r="B181" s="57">
        <v>43922</v>
      </c>
      <c r="C181" s="78">
        <v>255682</v>
      </c>
      <c r="D181" s="47">
        <f t="shared" si="156"/>
        <v>5.3069024740832971E-2</v>
      </c>
      <c r="E181" s="48">
        <f t="shared" si="152"/>
        <v>4.2336432977166494E-2</v>
      </c>
      <c r="F181" s="56">
        <v>195859</v>
      </c>
      <c r="G181" s="50">
        <f t="shared" si="157"/>
        <v>-4.7799855122489521E-2</v>
      </c>
      <c r="H181" s="51">
        <f t="shared" si="153"/>
        <v>-6.4674644941309034E-2</v>
      </c>
      <c r="I181" s="78">
        <v>196975</v>
      </c>
      <c r="J181" s="47">
        <f t="shared" si="158"/>
        <v>-9.8702332689685424E-2</v>
      </c>
      <c r="K181" s="48">
        <f t="shared" si="154"/>
        <v>-0.134978108216116</v>
      </c>
      <c r="L181" s="56">
        <v>169292</v>
      </c>
      <c r="M181" s="50">
        <f t="shared" si="159"/>
        <v>-1.6521819956313633E-2</v>
      </c>
      <c r="N181" s="51">
        <f t="shared" si="155"/>
        <v>3.6420293492834155E-2</v>
      </c>
    </row>
    <row r="182" spans="1:14">
      <c r="A182" s="46">
        <v>43891</v>
      </c>
      <c r="B182" s="57">
        <v>43952</v>
      </c>
      <c r="C182" s="78">
        <v>212747</v>
      </c>
      <c r="D182" s="47">
        <f t="shared" si="156"/>
        <v>-0.16792343614333427</v>
      </c>
      <c r="E182" s="48">
        <f t="shared" si="152"/>
        <v>-0.15362349033776834</v>
      </c>
      <c r="F182" s="56">
        <v>182586</v>
      </c>
      <c r="G182" s="50">
        <f t="shared" si="157"/>
        <v>-6.7768139324718257E-2</v>
      </c>
      <c r="H182" s="51">
        <f t="shared" si="153"/>
        <v>-0.12841601560817839</v>
      </c>
      <c r="I182" s="78">
        <v>187736</v>
      </c>
      <c r="J182" s="47">
        <f t="shared" si="158"/>
        <v>-4.6904429496128941E-2</v>
      </c>
      <c r="K182" s="48">
        <f t="shared" si="154"/>
        <v>-0.11881536171232321</v>
      </c>
      <c r="L182" s="56">
        <v>178791</v>
      </c>
      <c r="M182" s="50">
        <f t="shared" si="159"/>
        <v>5.6110152871960972E-2</v>
      </c>
      <c r="N182" s="51">
        <f t="shared" si="155"/>
        <v>8.6985069617967481E-2</v>
      </c>
    </row>
    <row r="183" spans="1:14">
      <c r="A183" s="46">
        <v>43922</v>
      </c>
      <c r="B183" s="57">
        <v>43983</v>
      </c>
      <c r="C183" s="78">
        <v>207605</v>
      </c>
      <c r="D183" s="47">
        <f t="shared" si="156"/>
        <v>-2.4169553507217501E-2</v>
      </c>
      <c r="E183" s="48">
        <f t="shared" si="152"/>
        <v>-0.1771600020610139</v>
      </c>
      <c r="F183" s="56">
        <v>192373</v>
      </c>
      <c r="G183" s="50">
        <f t="shared" si="157"/>
        <v>5.3602138170505853E-2</v>
      </c>
      <c r="H183" s="51">
        <f t="shared" si="153"/>
        <v>-0.11052081599437757</v>
      </c>
      <c r="I183" s="78">
        <v>195880</v>
      </c>
      <c r="J183" s="47">
        <f t="shared" si="158"/>
        <v>4.3380065624067932E-2</v>
      </c>
      <c r="K183" s="48">
        <f t="shared" si="154"/>
        <v>-5.7607743897158614E-2</v>
      </c>
      <c r="L183" s="56">
        <v>167990</v>
      </c>
      <c r="M183" s="50">
        <f t="shared" si="159"/>
        <v>-6.0411318243088319E-2</v>
      </c>
      <c r="N183" s="51">
        <f t="shared" si="155"/>
        <v>-6.8745114778453464E-2</v>
      </c>
    </row>
    <row r="184" spans="1:14">
      <c r="A184" s="46">
        <v>43952</v>
      </c>
      <c r="B184" s="57">
        <v>44013</v>
      </c>
      <c r="C184" s="78">
        <v>230450</v>
      </c>
      <c r="D184" s="47">
        <f t="shared" si="156"/>
        <v>0.11004070229522411</v>
      </c>
      <c r="E184" s="48">
        <f t="shared" si="152"/>
        <v>-7.3489621234355429E-2</v>
      </c>
      <c r="F184" s="56">
        <v>212157</v>
      </c>
      <c r="G184" s="50">
        <f t="shared" si="157"/>
        <v>0.10284187489928431</v>
      </c>
      <c r="H184" s="51">
        <f t="shared" si="153"/>
        <v>-1.8777431931809252E-2</v>
      </c>
      <c r="I184" s="78">
        <v>191201</v>
      </c>
      <c r="J184" s="47">
        <f t="shared" si="158"/>
        <v>-2.3887073718603213E-2</v>
      </c>
      <c r="K184" s="48">
        <f t="shared" si="154"/>
        <v>0.12912865030856002</v>
      </c>
      <c r="L184" s="56">
        <v>188154</v>
      </c>
      <c r="M184" s="50">
        <f t="shared" si="159"/>
        <v>0.12003095422346566</v>
      </c>
      <c r="N184" s="51">
        <f t="shared" si="155"/>
        <v>8.1761367883035341E-2</v>
      </c>
    </row>
    <row r="185" spans="1:14">
      <c r="A185" s="46">
        <v>43983</v>
      </c>
      <c r="B185" s="57">
        <v>44044</v>
      </c>
      <c r="C185" s="78">
        <v>266976</v>
      </c>
      <c r="D185" s="47">
        <f t="shared" si="156"/>
        <v>0.15849858971577357</v>
      </c>
      <c r="E185" s="48">
        <f t="shared" si="152"/>
        <v>0.12092839688630996</v>
      </c>
      <c r="F185" s="56">
        <v>227868</v>
      </c>
      <c r="G185" s="50">
        <f t="shared" si="157"/>
        <v>7.4053648948655848E-2</v>
      </c>
      <c r="H185" s="51">
        <f t="shared" si="153"/>
        <v>4.2845505386579719E-2</v>
      </c>
      <c r="I185" s="78">
        <v>198541</v>
      </c>
      <c r="J185" s="47">
        <f t="shared" si="158"/>
        <v>3.8388920560038953E-2</v>
      </c>
      <c r="K185" s="48">
        <f t="shared" si="154"/>
        <v>4.8761291004173035E-2</v>
      </c>
      <c r="L185" s="56">
        <v>178444</v>
      </c>
      <c r="M185" s="50">
        <f t="shared" si="159"/>
        <v>-5.1606662627422195E-2</v>
      </c>
      <c r="N185" s="51">
        <f t="shared" si="155"/>
        <v>5.2446863046649028E-3</v>
      </c>
    </row>
    <row r="186" spans="1:14">
      <c r="A186" s="46">
        <v>44013</v>
      </c>
      <c r="B186" s="57">
        <v>44075</v>
      </c>
      <c r="C186" s="78">
        <v>282611</v>
      </c>
      <c r="D186" s="47">
        <f t="shared" si="156"/>
        <v>5.8563316552798783E-2</v>
      </c>
      <c r="E186" s="48">
        <f t="shared" si="152"/>
        <v>0.18251246409849275</v>
      </c>
      <c r="F186" s="56">
        <v>237956</v>
      </c>
      <c r="G186" s="50">
        <f t="shared" si="157"/>
        <v>4.427124475573585E-2</v>
      </c>
      <c r="H186" s="51">
        <f t="shared" si="153"/>
        <v>7.8900547810465405E-2</v>
      </c>
      <c r="I186" s="78">
        <v>197798</v>
      </c>
      <c r="J186" s="47">
        <f t="shared" si="158"/>
        <v>-3.7423000790768324E-3</v>
      </c>
      <c r="K186" s="48">
        <f t="shared" si="154"/>
        <v>-2.3799848978631633E-2</v>
      </c>
      <c r="L186" s="56">
        <v>182039</v>
      </c>
      <c r="M186" s="50">
        <f t="shared" si="159"/>
        <v>2.014637645423778E-2</v>
      </c>
      <c r="N186" s="51">
        <f t="shared" si="155"/>
        <v>9.5302563697295506E-2</v>
      </c>
    </row>
    <row r="187" spans="1:14">
      <c r="A187" s="46">
        <v>44044</v>
      </c>
      <c r="B187" s="57">
        <v>44105</v>
      </c>
      <c r="C187" s="78">
        <v>277069</v>
      </c>
      <c r="D187" s="47">
        <f t="shared" si="156"/>
        <v>-1.9609993949280091E-2</v>
      </c>
      <c r="E187" s="48">
        <f t="shared" si="152"/>
        <v>0.10096121369620237</v>
      </c>
      <c r="F187" s="56">
        <v>230136</v>
      </c>
      <c r="G187" s="50">
        <f t="shared" si="157"/>
        <v>-3.2863218410126294E-2</v>
      </c>
      <c r="H187" s="51">
        <f t="shared" si="153"/>
        <v>5.9450700205319951E-2</v>
      </c>
      <c r="I187" s="78">
        <v>221674</v>
      </c>
      <c r="J187" s="47">
        <f t="shared" si="158"/>
        <v>0.12070900615779734</v>
      </c>
      <c r="K187" s="48">
        <f t="shared" si="154"/>
        <v>9.4481035657506318E-2</v>
      </c>
      <c r="L187" s="56">
        <v>184208</v>
      </c>
      <c r="M187" s="50">
        <f t="shared" si="159"/>
        <v>1.1915029197040239E-2</v>
      </c>
      <c r="N187" s="51">
        <f t="shared" si="155"/>
        <v>0.13338542660079122</v>
      </c>
    </row>
    <row r="188" spans="1:14">
      <c r="A188" s="46">
        <v>44075</v>
      </c>
      <c r="B188" s="57">
        <v>44136</v>
      </c>
      <c r="C188" s="78">
        <v>269070</v>
      </c>
      <c r="D188" s="47">
        <f t="shared" si="156"/>
        <v>-2.887006485749033E-2</v>
      </c>
      <c r="E188" s="48">
        <f t="shared" si="152"/>
        <v>3.8455304006854263E-2</v>
      </c>
      <c r="F188" s="56">
        <v>234551</v>
      </c>
      <c r="G188" s="50">
        <f t="shared" si="157"/>
        <v>1.9184308408940698E-2</v>
      </c>
      <c r="H188" s="51">
        <f t="shared" si="153"/>
        <v>0.14627602384908611</v>
      </c>
      <c r="I188" s="78">
        <v>217489</v>
      </c>
      <c r="J188" s="47">
        <f t="shared" si="158"/>
        <v>-1.8879074677228713E-2</v>
      </c>
      <c r="K188" s="48">
        <f t="shared" si="154"/>
        <v>4.4962067159625363E-2</v>
      </c>
      <c r="L188" s="56">
        <v>184981</v>
      </c>
      <c r="M188" s="50">
        <f t="shared" si="159"/>
        <v>4.1963432641360932E-3</v>
      </c>
      <c r="N188" s="51">
        <f t="shared" si="155"/>
        <v>0.20751083607499088</v>
      </c>
    </row>
    <row r="189" spans="1:14">
      <c r="A189" s="46">
        <v>44105</v>
      </c>
      <c r="B189" s="57">
        <v>44166</v>
      </c>
      <c r="C189" s="78">
        <v>274633</v>
      </c>
      <c r="D189" s="47">
        <f t="shared" si="156"/>
        <v>2.0674917307763829E-2</v>
      </c>
      <c r="E189" s="48">
        <f t="shared" si="152"/>
        <v>6.4584528553486509E-2</v>
      </c>
      <c r="F189" s="56">
        <v>227281</v>
      </c>
      <c r="G189" s="50">
        <f t="shared" si="157"/>
        <v>-3.0995391194239219E-2</v>
      </c>
      <c r="H189" s="51">
        <f t="shared" si="153"/>
        <v>9.7286728141746659E-2</v>
      </c>
      <c r="I189" s="78">
        <v>220270</v>
      </c>
      <c r="J189" s="47">
        <f t="shared" si="158"/>
        <v>1.2786853587997582E-2</v>
      </c>
      <c r="K189" s="48">
        <f t="shared" si="154"/>
        <v>0.10122335931367887</v>
      </c>
      <c r="L189" s="56">
        <v>189849</v>
      </c>
      <c r="M189" s="50">
        <f t="shared" si="159"/>
        <v>2.631621626004832E-2</v>
      </c>
      <c r="N189" s="51">
        <f t="shared" si="155"/>
        <v>0.20108943212875796</v>
      </c>
    </row>
    <row r="190" spans="1:14">
      <c r="A190" s="46">
        <v>44136</v>
      </c>
      <c r="B190" s="57">
        <v>44197</v>
      </c>
      <c r="C190" s="78">
        <v>270211</v>
      </c>
      <c r="D190" s="47">
        <f t="shared" ref="D190:D192" si="160">IFERROR(C190/C189-1,".")</f>
        <v>-1.6101488167845845E-2</v>
      </c>
      <c r="E190" s="48">
        <f t="shared" ref="E190:E192" si="161">IFERROR(C190/C178-1,".")</f>
        <v>8.4932023865926798E-2</v>
      </c>
      <c r="F190" s="56">
        <v>228150</v>
      </c>
      <c r="G190" s="50">
        <f t="shared" ref="G190:G192" si="162">IFERROR(F190/F189-1,".")</f>
        <v>3.8234608260259151E-3</v>
      </c>
      <c r="H190" s="51">
        <f t="shared" ref="H190:H192" si="163">IFERROR(F190/F178-1,".")</f>
        <v>9.2442205665472788E-2</v>
      </c>
      <c r="I190" s="78">
        <v>210111</v>
      </c>
      <c r="J190" s="47">
        <f t="shared" ref="J190:J192" si="164">IFERROR(I190/I189-1,".")</f>
        <v>-4.6120670086711724E-2</v>
      </c>
      <c r="K190" s="48">
        <f t="shared" ref="K190:K192" si="165">IFERROR(I190/I178-1,".")</f>
        <v>-3.0262890689903399E-2</v>
      </c>
      <c r="L190" s="56">
        <v>187958</v>
      </c>
      <c r="M190" s="50">
        <f t="shared" ref="M190:M192" si="166">IFERROR(L190/L189-1,".")</f>
        <v>-9.9605475930871767E-3</v>
      </c>
      <c r="N190" s="51">
        <f t="shared" ref="N190:N192" si="167">IFERROR(L190/L178-1,".")</f>
        <v>0.15399444976546572</v>
      </c>
    </row>
    <row r="191" spans="1:14">
      <c r="A191" s="46">
        <v>44166</v>
      </c>
      <c r="B191" s="57">
        <v>44228</v>
      </c>
      <c r="C191" s="78">
        <v>273709</v>
      </c>
      <c r="D191" s="47">
        <f t="shared" si="160"/>
        <v>1.2945438934758302E-2</v>
      </c>
      <c r="E191" s="48">
        <f t="shared" si="161"/>
        <v>6.8870986007896207E-2</v>
      </c>
      <c r="F191" s="56">
        <v>223267</v>
      </c>
      <c r="G191" s="50">
        <f t="shared" si="162"/>
        <v>-2.1402586017970626E-2</v>
      </c>
      <c r="H191" s="51">
        <f t="shared" si="163"/>
        <v>2.5039827742145748E-2</v>
      </c>
      <c r="I191" s="78">
        <v>214189</v>
      </c>
      <c r="J191" s="47">
        <f t="shared" si="164"/>
        <v>1.9408788687883982E-2</v>
      </c>
      <c r="K191" s="48">
        <f t="shared" si="165"/>
        <v>-2.4626930240394862E-2</v>
      </c>
      <c r="L191" s="56">
        <v>195318</v>
      </c>
      <c r="M191" s="50">
        <f t="shared" si="166"/>
        <v>3.9157684163483308E-2</v>
      </c>
      <c r="N191" s="51">
        <f t="shared" si="167"/>
        <v>0.14764674775251185</v>
      </c>
    </row>
    <row r="192" spans="1:14">
      <c r="A192" s="46">
        <v>44197</v>
      </c>
      <c r="B192" s="57">
        <v>44256</v>
      </c>
      <c r="C192" s="78">
        <v>261412</v>
      </c>
      <c r="D192" s="47">
        <f t="shared" si="160"/>
        <v>-4.4927276779353265E-2</v>
      </c>
      <c r="E192" s="48">
        <f t="shared" si="161"/>
        <v>7.6668986849096177E-2</v>
      </c>
      <c r="F192" s="56">
        <v>228824</v>
      </c>
      <c r="G192" s="50">
        <f t="shared" si="162"/>
        <v>2.4889482099907267E-2</v>
      </c>
      <c r="H192" s="51">
        <f t="shared" si="163"/>
        <v>0.11246481372544248</v>
      </c>
      <c r="I192" s="78">
        <v>197715</v>
      </c>
      <c r="J192" s="47">
        <f t="shared" si="164"/>
        <v>-7.6913380238947893E-2</v>
      </c>
      <c r="K192" s="48">
        <f t="shared" si="165"/>
        <v>-9.5316317846128484E-2</v>
      </c>
      <c r="L192" s="56">
        <v>195786</v>
      </c>
      <c r="M192" s="50">
        <f t="shared" si="166"/>
        <v>2.3960925260344546E-3</v>
      </c>
      <c r="N192" s="51">
        <f t="shared" si="167"/>
        <v>0.13739136496723514</v>
      </c>
    </row>
    <row r="193" spans="1:14">
      <c r="A193" s="46">
        <v>44228</v>
      </c>
      <c r="B193" s="57">
        <v>44287</v>
      </c>
      <c r="C193" s="78">
        <v>266715</v>
      </c>
      <c r="D193" s="47">
        <f t="shared" ref="D193:D196" si="168">IFERROR(C193/C192-1,".")</f>
        <v>2.0285985341147228E-2</v>
      </c>
      <c r="E193" s="48">
        <f t="shared" ref="E193:E196" si="169">IFERROR(C193/C181-1,".")</f>
        <v>4.3151258203549814E-2</v>
      </c>
      <c r="F193" s="56">
        <v>219560</v>
      </c>
      <c r="G193" s="50">
        <f t="shared" ref="G193:G196" si="170">IFERROR(F193/F192-1,".")</f>
        <v>-4.0485263783519243E-2</v>
      </c>
      <c r="H193" s="51">
        <f t="shared" ref="H193:H196" si="171">IFERROR(F193/F181-1,".")</f>
        <v>0.12101052287615066</v>
      </c>
      <c r="I193" s="78">
        <v>206240</v>
      </c>
      <c r="J193" s="47">
        <f t="shared" ref="J193:J196" si="172">IFERROR(I193/I192-1,".")</f>
        <v>4.3117618794729751E-2</v>
      </c>
      <c r="K193" s="48">
        <f t="shared" ref="K193:K196" si="173">IFERROR(I193/I181-1,".")</f>
        <v>4.7036425942378557E-2</v>
      </c>
      <c r="L193" s="56">
        <v>200101</v>
      </c>
      <c r="M193" s="50">
        <f t="shared" ref="M193:M196" si="174">IFERROR(L193/L192-1,".")</f>
        <v>2.2039369515695739E-2</v>
      </c>
      <c r="N193" s="51">
        <f t="shared" ref="N193:N196" si="175">IFERROR(L193/L181-1,".")</f>
        <v>0.18198733549134039</v>
      </c>
    </row>
    <row r="194" spans="1:14">
      <c r="A194" s="46">
        <v>44256</v>
      </c>
      <c r="B194" s="57">
        <v>44317</v>
      </c>
      <c r="C194" s="78">
        <v>267803</v>
      </c>
      <c r="D194" s="47">
        <f t="shared" si="168"/>
        <v>4.0792606340100956E-3</v>
      </c>
      <c r="E194" s="48">
        <f t="shared" si="169"/>
        <v>0.25878625785557485</v>
      </c>
      <c r="F194" s="56">
        <v>221657</v>
      </c>
      <c r="G194" s="50">
        <f t="shared" si="170"/>
        <v>9.550920021861975E-3</v>
      </c>
      <c r="H194" s="51">
        <f t="shared" si="171"/>
        <v>0.21398683360170012</v>
      </c>
      <c r="I194" s="78">
        <v>228657</v>
      </c>
      <c r="J194" s="47">
        <f t="shared" si="172"/>
        <v>0.1086937548487199</v>
      </c>
      <c r="K194" s="48">
        <f t="shared" si="173"/>
        <v>0.21797098052584474</v>
      </c>
      <c r="L194" s="56">
        <v>198161</v>
      </c>
      <c r="M194" s="50">
        <f t="shared" si="174"/>
        <v>-9.6951039724938459E-3</v>
      </c>
      <c r="N194" s="51">
        <f t="shared" si="175"/>
        <v>0.10833878662796215</v>
      </c>
    </row>
    <row r="195" spans="1:14">
      <c r="A195" s="46">
        <v>44287</v>
      </c>
      <c r="B195" s="57">
        <v>44348</v>
      </c>
      <c r="C195" s="78">
        <v>281547</v>
      </c>
      <c r="D195" s="47">
        <f t="shared" si="168"/>
        <v>5.1321307080204548E-2</v>
      </c>
      <c r="E195" s="48">
        <f t="shared" si="169"/>
        <v>0.35616675898942707</v>
      </c>
      <c r="F195" s="56">
        <v>228682</v>
      </c>
      <c r="G195" s="50">
        <f t="shared" si="170"/>
        <v>3.1693111428919396E-2</v>
      </c>
      <c r="H195" s="51">
        <f t="shared" si="171"/>
        <v>0.18874270297806861</v>
      </c>
      <c r="I195" s="78">
        <v>236036</v>
      </c>
      <c r="J195" s="47">
        <f t="shared" si="172"/>
        <v>3.227104352807908E-2</v>
      </c>
      <c r="K195" s="48">
        <f t="shared" si="173"/>
        <v>0.20500306309985716</v>
      </c>
      <c r="L195" s="56">
        <v>201283</v>
      </c>
      <c r="M195" s="50">
        <f t="shared" si="174"/>
        <v>1.5754865992803735E-2</v>
      </c>
      <c r="N195" s="51">
        <f t="shared" si="175"/>
        <v>0.198184415739032</v>
      </c>
    </row>
    <row r="196" spans="1:14">
      <c r="A196" s="46">
        <v>44317</v>
      </c>
      <c r="B196" s="57">
        <v>44378</v>
      </c>
      <c r="C196" s="78">
        <v>289118</v>
      </c>
      <c r="D196" s="47">
        <f t="shared" si="168"/>
        <v>2.6890714516581538E-2</v>
      </c>
      <c r="E196" s="48">
        <f t="shared" si="169"/>
        <v>0.2545801692341072</v>
      </c>
      <c r="F196" s="56">
        <v>236034</v>
      </c>
      <c r="G196" s="50">
        <f t="shared" si="170"/>
        <v>3.2149447704672873E-2</v>
      </c>
      <c r="H196" s="51">
        <f t="shared" si="171"/>
        <v>0.11254401221736732</v>
      </c>
      <c r="I196" s="56">
        <v>241521</v>
      </c>
      <c r="J196" s="47">
        <f t="shared" si="172"/>
        <v>2.3237980647019985E-2</v>
      </c>
      <c r="K196" s="48">
        <f t="shared" si="173"/>
        <v>0.26317853986119322</v>
      </c>
      <c r="L196" s="56">
        <v>191249</v>
      </c>
      <c r="M196" s="50">
        <f t="shared" si="174"/>
        <v>-4.9850210897095182E-2</v>
      </c>
      <c r="N196" s="51">
        <f t="shared" si="175"/>
        <v>1.6449291537782962E-2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00" activePane="bottomLeft" state="frozen"/>
      <selection pane="bottomLeft" activeCell="AC17" sqref="AC17"/>
    </sheetView>
  </sheetViews>
  <sheetFormatPr defaultRowHeight="1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>
      <c r="A7" s="65"/>
      <c r="B7" s="65"/>
      <c r="C7" s="108" t="s">
        <v>13</v>
      </c>
      <c r="D7" s="100"/>
      <c r="E7" s="109"/>
      <c r="F7" s="94" t="s">
        <v>14</v>
      </c>
      <c r="G7" s="95"/>
      <c r="H7" s="96"/>
      <c r="I7" s="100" t="s">
        <v>15</v>
      </c>
      <c r="J7" s="100"/>
      <c r="K7" s="109"/>
      <c r="L7" s="94" t="s">
        <v>15</v>
      </c>
      <c r="M7" s="95"/>
      <c r="N7" s="96"/>
      <c r="O7" s="100" t="s">
        <v>16</v>
      </c>
      <c r="P7" s="100"/>
      <c r="Q7" s="109"/>
      <c r="R7" s="95" t="s">
        <v>17</v>
      </c>
      <c r="S7" s="95"/>
      <c r="T7" s="95"/>
      <c r="U7" s="108" t="s">
        <v>18</v>
      </c>
      <c r="V7" s="100"/>
      <c r="W7" s="109"/>
      <c r="X7" s="94" t="s">
        <v>19</v>
      </c>
      <c r="Y7" s="95"/>
      <c r="Z7" s="96"/>
    </row>
    <row r="8" spans="1:26">
      <c r="A8" s="65"/>
      <c r="B8" s="65"/>
      <c r="C8" s="110" t="s">
        <v>22</v>
      </c>
      <c r="D8" s="101"/>
      <c r="E8" s="111"/>
      <c r="F8" s="97" t="s">
        <v>22</v>
      </c>
      <c r="G8" s="98"/>
      <c r="H8" s="99"/>
      <c r="I8" s="101" t="s">
        <v>23</v>
      </c>
      <c r="J8" s="101"/>
      <c r="K8" s="111"/>
      <c r="L8" s="97" t="s">
        <v>24</v>
      </c>
      <c r="M8" s="98"/>
      <c r="N8" s="99"/>
      <c r="O8" s="101" t="s">
        <v>25</v>
      </c>
      <c r="P8" s="101"/>
      <c r="Q8" s="111"/>
      <c r="R8" s="98" t="s">
        <v>26</v>
      </c>
      <c r="S8" s="98"/>
      <c r="T8" s="98"/>
      <c r="U8" s="110" t="s">
        <v>26</v>
      </c>
      <c r="V8" s="101"/>
      <c r="W8" s="111"/>
      <c r="X8" s="97" t="s">
        <v>25</v>
      </c>
      <c r="Y8" s="98"/>
      <c r="Z8" s="99"/>
    </row>
    <row r="9" spans="1:26" ht="24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2" t="s">
        <v>29</v>
      </c>
      <c r="G9" s="75" t="s">
        <v>30</v>
      </c>
      <c r="H9" s="76" t="s">
        <v>31</v>
      </c>
      <c r="I9" s="91" t="s">
        <v>29</v>
      </c>
      <c r="J9" s="63" t="s">
        <v>30</v>
      </c>
      <c r="K9" s="81" t="s">
        <v>31</v>
      </c>
      <c r="L9" s="92" t="s">
        <v>29</v>
      </c>
      <c r="M9" s="75" t="s">
        <v>30</v>
      </c>
      <c r="N9" s="76" t="s">
        <v>31</v>
      </c>
      <c r="O9" s="91" t="s">
        <v>29</v>
      </c>
      <c r="P9" s="63" t="s">
        <v>30</v>
      </c>
      <c r="Q9" s="81" t="s">
        <v>31</v>
      </c>
      <c r="R9" s="93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2" t="s">
        <v>29</v>
      </c>
      <c r="Y9" s="75" t="s">
        <v>30</v>
      </c>
      <c r="Z9" s="76" t="s">
        <v>31</v>
      </c>
    </row>
    <row r="10" spans="1:26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>IFERROR(C22/C10-1,".")</f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>IFERROR(C23/C11-1,".")</f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>
      <c r="A8" s="61"/>
      <c r="B8" s="61"/>
      <c r="C8" s="112" t="s">
        <v>35</v>
      </c>
      <c r="D8" s="113"/>
      <c r="E8" s="114"/>
      <c r="F8" s="115" t="s">
        <v>36</v>
      </c>
      <c r="G8" s="116"/>
      <c r="H8" s="117"/>
      <c r="I8" s="112" t="s">
        <v>37</v>
      </c>
      <c r="J8" s="113"/>
      <c r="K8" s="114"/>
      <c r="L8" s="115" t="s">
        <v>38</v>
      </c>
      <c r="M8" s="116"/>
      <c r="N8" s="117"/>
    </row>
    <row r="9" spans="1:14" ht="12" customHeight="1">
      <c r="A9" s="25" t="s">
        <v>32</v>
      </c>
      <c r="B9" s="25" t="s">
        <v>28</v>
      </c>
      <c r="C9" s="90" t="s">
        <v>29</v>
      </c>
      <c r="D9" s="11" t="s">
        <v>30</v>
      </c>
      <c r="E9" s="12" t="s">
        <v>31</v>
      </c>
      <c r="F9" s="89" t="s">
        <v>29</v>
      </c>
      <c r="G9" s="13" t="s">
        <v>30</v>
      </c>
      <c r="H9" s="14" t="s">
        <v>31</v>
      </c>
      <c r="I9" s="90" t="s">
        <v>29</v>
      </c>
      <c r="J9" s="11" t="s">
        <v>30</v>
      </c>
      <c r="K9" s="12" t="s">
        <v>31</v>
      </c>
      <c r="L9" s="89" t="s">
        <v>29</v>
      </c>
      <c r="M9" s="13" t="s">
        <v>30</v>
      </c>
      <c r="N9" s="14" t="s">
        <v>31</v>
      </c>
    </row>
    <row r="10" spans="1:14" ht="12" customHeight="1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1"/>
  <sheetViews>
    <sheetView workbookViewId="0">
      <pane ySplit="12" topLeftCell="A90" activePane="bottomLeft" state="frozen"/>
      <selection pane="bottomLeft" activeCell="Z110" sqref="Z110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>
      <c r="A6" s="65" t="s">
        <v>11</v>
      </c>
    </row>
    <row r="7" spans="1:25" s="86" customFormat="1" ht="12" customHeight="1">
      <c r="A7" s="65" t="s">
        <v>12</v>
      </c>
    </row>
    <row r="8" spans="1:25" s="86" customFormat="1" ht="12" customHeight="1">
      <c r="A8" s="65"/>
    </row>
    <row r="9" spans="1:25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>
      <c r="A10" s="16"/>
      <c r="B10" s="100" t="s">
        <v>13</v>
      </c>
      <c r="C10" s="100"/>
      <c r="D10" s="100"/>
      <c r="E10" s="94" t="s">
        <v>14</v>
      </c>
      <c r="F10" s="95"/>
      <c r="G10" s="96"/>
      <c r="H10" s="100" t="s">
        <v>15</v>
      </c>
      <c r="I10" s="100"/>
      <c r="J10" s="100"/>
      <c r="K10" s="94" t="s">
        <v>15</v>
      </c>
      <c r="L10" s="95"/>
      <c r="M10" s="96"/>
      <c r="N10" s="100" t="s">
        <v>16</v>
      </c>
      <c r="O10" s="100"/>
      <c r="P10" s="100"/>
      <c r="Q10" s="94" t="s">
        <v>17</v>
      </c>
      <c r="R10" s="95"/>
      <c r="S10" s="96"/>
      <c r="T10" s="100" t="s">
        <v>18</v>
      </c>
      <c r="U10" s="100"/>
      <c r="V10" s="100"/>
      <c r="W10" s="94" t="s">
        <v>19</v>
      </c>
      <c r="X10" s="95"/>
      <c r="Y10" s="96"/>
    </row>
    <row r="11" spans="1:25">
      <c r="A11" s="16"/>
      <c r="B11" s="118" t="s">
        <v>22</v>
      </c>
      <c r="C11" s="118"/>
      <c r="D11" s="118"/>
      <c r="E11" s="119" t="s">
        <v>22</v>
      </c>
      <c r="F11" s="120"/>
      <c r="G11" s="121"/>
      <c r="H11" s="118" t="s">
        <v>23</v>
      </c>
      <c r="I11" s="118"/>
      <c r="J11" s="118"/>
      <c r="K11" s="119" t="s">
        <v>24</v>
      </c>
      <c r="L11" s="120"/>
      <c r="M11" s="121"/>
      <c r="N11" s="118" t="s">
        <v>25</v>
      </c>
      <c r="O11" s="118"/>
      <c r="P11" s="118"/>
      <c r="Q11" s="119" t="s">
        <v>26</v>
      </c>
      <c r="R11" s="120"/>
      <c r="S11" s="121"/>
      <c r="T11" s="118" t="s">
        <v>26</v>
      </c>
      <c r="U11" s="118"/>
      <c r="V11" s="118"/>
      <c r="W11" s="119" t="s">
        <v>25</v>
      </c>
      <c r="X11" s="120"/>
      <c r="Y11" s="121"/>
    </row>
    <row r="12" spans="1:25" ht="25.5" customHeight="1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38" ht="12" customHeight="1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</row>
    <row r="98" spans="1:38" ht="12" customHeight="1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</row>
    <row r="99" spans="1:38" ht="12" customHeight="1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</row>
    <row r="100" spans="1:38" s="86" customFormat="1" ht="12" customHeight="1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  <c r="AJ100" s="77"/>
      <c r="AK100" s="77"/>
      <c r="AL100" s="77"/>
    </row>
    <row r="101" spans="1:38" s="86" customFormat="1" ht="12" customHeight="1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  <c r="AJ101" s="77"/>
      <c r="AK101" s="77"/>
      <c r="AL101" s="77"/>
    </row>
    <row r="102" spans="1:38" ht="12" customHeight="1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73"/>
      <c r="AE102" s="73"/>
      <c r="AF102" s="77"/>
      <c r="AG102" s="63"/>
      <c r="AH102" s="86"/>
      <c r="AI102" s="86"/>
      <c r="AJ102" s="77"/>
      <c r="AK102" s="77"/>
      <c r="AL102" s="77"/>
    </row>
    <row r="103" spans="1:38" s="86" customFormat="1" ht="12" customHeight="1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  <c r="AD103" s="73"/>
      <c r="AE103" s="73"/>
      <c r="AF103" s="77"/>
      <c r="AG103" s="63"/>
      <c r="AJ103" s="77"/>
      <c r="AK103" s="77"/>
      <c r="AL103" s="77"/>
    </row>
    <row r="104" spans="1:38" s="2" customFormat="1" ht="12" customHeight="1">
      <c r="A104" s="16" t="s">
        <v>136</v>
      </c>
      <c r="B104" s="77">
        <v>269904</v>
      </c>
      <c r="C104" s="63">
        <f>B104/B103-1</f>
        <v>-2.5599945084696873E-2</v>
      </c>
      <c r="D104" s="81">
        <f>B104/B100-1</f>
        <v>9.9345554146132997E-3</v>
      </c>
      <c r="E104" s="83">
        <v>346896</v>
      </c>
      <c r="F104" s="75">
        <f>E104/E103-1</f>
        <v>-1.3128534179790097E-2</v>
      </c>
      <c r="G104" s="76">
        <f>E104/E100-1</f>
        <v>4.9749437141404673E-2</v>
      </c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73"/>
      <c r="AE104" s="73"/>
      <c r="AF104" s="77"/>
      <c r="AG104" s="63"/>
      <c r="AH104" s="86"/>
      <c r="AI104" s="86"/>
      <c r="AJ104" s="77"/>
      <c r="AK104" s="77"/>
      <c r="AL104" s="77"/>
    </row>
    <row r="105" spans="1:38" s="2" customFormat="1" ht="12" customHeight="1">
      <c r="A105" s="16" t="s">
        <v>137</v>
      </c>
      <c r="B105" s="77">
        <v>258685</v>
      </c>
      <c r="C105" s="63">
        <f>B105/B104-1</f>
        <v>-4.156663109846459E-2</v>
      </c>
      <c r="D105" s="81">
        <f>B105/B101-1</f>
        <v>1.333829520526475E-2</v>
      </c>
      <c r="E105" s="83">
        <v>319064</v>
      </c>
      <c r="F105" s="75">
        <f>E105/E104-1</f>
        <v>-8.0231539135648733E-2</v>
      </c>
      <c r="G105" s="76">
        <f>E105/E101-1</f>
        <v>-7.3639443613092714E-3</v>
      </c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73"/>
      <c r="AE105" s="73"/>
      <c r="AF105" s="77"/>
      <c r="AG105" s="63"/>
      <c r="AH105" s="86"/>
      <c r="AI105" s="86"/>
      <c r="AJ105" s="77"/>
      <c r="AK105" s="77"/>
      <c r="AL105" s="77"/>
    </row>
    <row r="106" spans="1:38" ht="12" customHeight="1">
      <c r="A106" s="16" t="s">
        <v>138</v>
      </c>
      <c r="B106" s="77">
        <v>257456</v>
      </c>
      <c r="C106" s="63">
        <f t="shared" ref="C106:C110" si="103">B106/B105-1</f>
        <v>-4.7509519299534508E-3</v>
      </c>
      <c r="D106" s="81">
        <f t="shared" ref="D106:D110" si="104">B106/B102-1</f>
        <v>-5.4773749426342389E-2</v>
      </c>
      <c r="E106" s="83">
        <v>336980</v>
      </c>
      <c r="F106" s="75">
        <f t="shared" ref="F106:F110" si="105">E106/E105-1</f>
        <v>5.6151743850763491E-2</v>
      </c>
      <c r="G106" s="76">
        <f t="shared" ref="G106:G110" si="106">E106/E102-1</f>
        <v>-1.0276698416055052E-2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73"/>
      <c r="AE106" s="73"/>
      <c r="AF106" s="77"/>
      <c r="AG106" s="63"/>
      <c r="AH106" s="86"/>
      <c r="AI106" s="86"/>
      <c r="AJ106" s="77"/>
      <c r="AK106" s="77"/>
      <c r="AL106" s="77"/>
    </row>
    <row r="107" spans="1:38" ht="12" customHeight="1">
      <c r="A107" s="16" t="s">
        <v>139</v>
      </c>
      <c r="B107" s="77">
        <v>282737</v>
      </c>
      <c r="C107" s="63">
        <f t="shared" si="103"/>
        <v>9.8195419799888217E-2</v>
      </c>
      <c r="D107" s="81">
        <f t="shared" si="104"/>
        <v>2.0729401293008154E-2</v>
      </c>
      <c r="E107" s="83">
        <v>323038</v>
      </c>
      <c r="F107" s="75">
        <f t="shared" si="105"/>
        <v>-4.1373375274497026E-2</v>
      </c>
      <c r="G107" s="76">
        <f t="shared" si="106"/>
        <v>-8.1001266732308896E-2</v>
      </c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73"/>
      <c r="AE107" s="73"/>
      <c r="AF107" s="77"/>
      <c r="AG107" s="63"/>
      <c r="AH107" s="86"/>
      <c r="AI107" s="86"/>
      <c r="AJ107" s="77"/>
      <c r="AK107" s="77"/>
      <c r="AL107" s="77"/>
    </row>
    <row r="108" spans="1:38" ht="12" customHeight="1">
      <c r="A108" s="16" t="s">
        <v>140</v>
      </c>
      <c r="B108" s="77">
        <v>286052</v>
      </c>
      <c r="C108" s="63">
        <f t="shared" si="103"/>
        <v>1.1724676996643479E-2</v>
      </c>
      <c r="D108" s="81">
        <f t="shared" si="104"/>
        <v>5.9828679826901432E-2</v>
      </c>
      <c r="E108" s="83">
        <v>336571</v>
      </c>
      <c r="F108" s="75">
        <f t="shared" si="105"/>
        <v>4.1892904240367956E-2</v>
      </c>
      <c r="G108" s="76">
        <f t="shared" si="106"/>
        <v>-2.9763963839306351E-2</v>
      </c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73"/>
      <c r="AE108" s="73"/>
      <c r="AF108" s="77"/>
      <c r="AG108" s="63"/>
      <c r="AH108" s="86"/>
      <c r="AI108" s="86"/>
      <c r="AJ108" s="77"/>
      <c r="AK108" s="77"/>
      <c r="AL108" s="77"/>
    </row>
    <row r="109" spans="1:38" ht="12" customHeight="1">
      <c r="A109" s="16" t="s">
        <v>141</v>
      </c>
      <c r="B109" s="77">
        <v>274972</v>
      </c>
      <c r="C109" s="63">
        <f t="shared" si="103"/>
        <v>-3.8734216156502965E-2</v>
      </c>
      <c r="D109" s="81">
        <f t="shared" si="104"/>
        <v>6.2960743761717897E-2</v>
      </c>
      <c r="E109" s="83">
        <v>325392</v>
      </c>
      <c r="F109" s="75">
        <f t="shared" si="105"/>
        <v>-3.3214388643109438E-2</v>
      </c>
      <c r="G109" s="76">
        <f t="shared" si="106"/>
        <v>1.9833011558809455E-2</v>
      </c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73"/>
      <c r="AE109" s="73"/>
      <c r="AF109" s="77"/>
      <c r="AG109" s="63"/>
      <c r="AH109" s="86"/>
      <c r="AI109" s="86"/>
      <c r="AJ109" s="77"/>
      <c r="AK109" s="77"/>
      <c r="AL109" s="77"/>
    </row>
    <row r="110" spans="1:38" ht="12" customHeight="1">
      <c r="A110" s="16" t="s">
        <v>142</v>
      </c>
      <c r="B110" s="77">
        <v>286190</v>
      </c>
      <c r="C110" s="63">
        <f t="shared" si="103"/>
        <v>4.0796881136988539E-2</v>
      </c>
      <c r="D110" s="81">
        <f t="shared" si="104"/>
        <v>0.1116074202970605</v>
      </c>
      <c r="E110" s="83">
        <v>341422</v>
      </c>
      <c r="F110" s="75">
        <f t="shared" si="105"/>
        <v>4.926365737326055E-2</v>
      </c>
      <c r="G110" s="76">
        <f t="shared" si="106"/>
        <v>1.3181791204225801E-2</v>
      </c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73"/>
      <c r="AE110" s="73"/>
      <c r="AF110" s="77"/>
      <c r="AG110" s="63"/>
      <c r="AH110" s="86"/>
      <c r="AI110" s="86"/>
      <c r="AJ110" s="77"/>
      <c r="AK110" s="77"/>
      <c r="AL110" s="77"/>
    </row>
    <row r="111" spans="1:38" ht="12" customHeight="1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77"/>
      <c r="AK111" s="77"/>
      <c r="AL111" s="77"/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1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AC112"/>
  <sheetViews>
    <sheetView workbookViewId="0">
      <pane ySplit="11" topLeftCell="A95" activePane="bottomLeft" state="frozen"/>
      <selection pane="bottomLeft" activeCell="M111" sqref="M111"/>
    </sheetView>
  </sheetViews>
  <sheetFormatPr defaultRowHeight="12" customHeight="1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>
      <c r="A1" s="86"/>
      <c r="B1" s="85"/>
      <c r="E1" s="85"/>
      <c r="H1" s="85"/>
      <c r="K1" s="85"/>
    </row>
    <row r="2" spans="1:13">
      <c r="A2" s="16" t="s">
        <v>8</v>
      </c>
      <c r="B2" s="85"/>
      <c r="E2" s="85"/>
      <c r="H2" s="85"/>
      <c r="K2" s="85"/>
    </row>
    <row r="3" spans="1:13">
      <c r="A3" s="86" t="s">
        <v>34</v>
      </c>
      <c r="B3" s="85"/>
      <c r="E3" s="85"/>
      <c r="H3" s="85"/>
      <c r="K3" s="85"/>
    </row>
    <row r="4" spans="1:13">
      <c r="A4" s="16" t="s">
        <v>10</v>
      </c>
      <c r="B4" s="85"/>
      <c r="E4" s="85"/>
      <c r="H4" s="85"/>
      <c r="K4" s="85"/>
    </row>
    <row r="5" spans="1:13">
      <c r="A5" s="16"/>
      <c r="B5" s="85"/>
      <c r="E5" s="85"/>
      <c r="H5" s="85"/>
      <c r="K5" s="85"/>
    </row>
    <row r="6" spans="1:13" s="86" customFormat="1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>
      <c r="A9" s="66" t="s">
        <v>21</v>
      </c>
      <c r="B9" s="85"/>
      <c r="E9" s="85"/>
      <c r="H9" s="85"/>
      <c r="K9" s="85"/>
    </row>
    <row r="10" spans="1:13" ht="15">
      <c r="A10" s="86"/>
      <c r="B10" s="113" t="s">
        <v>35</v>
      </c>
      <c r="C10" s="113"/>
      <c r="D10" s="113"/>
      <c r="E10" s="115" t="s">
        <v>36</v>
      </c>
      <c r="F10" s="116"/>
      <c r="G10" s="117"/>
      <c r="H10" s="113" t="s">
        <v>37</v>
      </c>
      <c r="I10" s="113"/>
      <c r="J10" s="113"/>
      <c r="K10" s="115" t="s">
        <v>38</v>
      </c>
      <c r="L10" s="116"/>
      <c r="M10" s="117"/>
    </row>
    <row r="11" spans="1:13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29" ht="12" customHeight="1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</row>
    <row r="82" spans="1:29" ht="12" customHeight="1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</row>
    <row r="83" spans="1:29" ht="12" customHeight="1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</row>
    <row r="84" spans="1:29" ht="12" customHeight="1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</row>
    <row r="85" spans="1:29" ht="12" customHeight="1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  <row r="86" spans="1:29" ht="12" customHeight="1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</row>
    <row r="87" spans="1:29" ht="12" customHeight="1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</row>
    <row r="88" spans="1:29" ht="12" customHeight="1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</row>
    <row r="89" spans="1:29" ht="12" customHeight="1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</row>
    <row r="90" spans="1:29" ht="12" customHeight="1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</row>
    <row r="91" spans="1:29" ht="12" customHeight="1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</row>
    <row r="92" spans="1:29" ht="12" customHeight="1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</row>
    <row r="93" spans="1:29" ht="12" customHeight="1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</row>
    <row r="94" spans="1:29" ht="12" customHeight="1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  <c r="N94" s="86"/>
      <c r="O94" s="4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</row>
    <row r="95" spans="1:29" s="64" customFormat="1" ht="12" customHeight="1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  <c r="N95" s="86"/>
      <c r="O95" s="4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1:29" s="64" customFormat="1" ht="12" customHeight="1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  <c r="N96" s="86"/>
      <c r="O96" s="4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</row>
    <row r="97" spans="1:29" s="64" customFormat="1" ht="12" customHeight="1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  <c r="N97" s="86"/>
      <c r="O97" s="4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</row>
    <row r="98" spans="1:29" s="64" customFormat="1" ht="12" customHeight="1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  <c r="N98" s="86"/>
      <c r="O98" s="4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</row>
    <row r="99" spans="1:29" s="86" customFormat="1" ht="12" customHeight="1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  <c r="O99" s="46"/>
    </row>
    <row r="100" spans="1:29" s="86" customFormat="1" ht="12" customHeight="1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  <c r="O100" s="46"/>
    </row>
    <row r="101" spans="1:29" s="86" customFormat="1" ht="12" customHeight="1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  <c r="O101" s="46"/>
    </row>
    <row r="102" spans="1:29" ht="12" customHeight="1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  <c r="N102" s="86"/>
      <c r="O102" s="4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</row>
    <row r="103" spans="1:29" ht="12" customHeight="1">
      <c r="A103" s="16" t="s">
        <v>136</v>
      </c>
      <c r="B103" s="78">
        <v>257972</v>
      </c>
      <c r="C103" s="63">
        <f>B103/B102-1</f>
        <v>7.941695612844657E-2</v>
      </c>
      <c r="D103" s="81">
        <f>B103/B99-1</f>
        <v>0.10084962383555451</v>
      </c>
      <c r="E103" s="56">
        <v>207130</v>
      </c>
      <c r="F103" s="75">
        <f>E103/E102-1</f>
        <v>-6.0865578224622574E-2</v>
      </c>
      <c r="G103" s="76">
        <f>E103/E99-1</f>
        <v>1.5751429496170033E-2</v>
      </c>
      <c r="H103" s="78">
        <v>200023</v>
      </c>
      <c r="I103" s="63">
        <f>H103/H102-1</f>
        <v>-1.2818720069226353E-2</v>
      </c>
      <c r="J103" s="81">
        <f>H103/H99-1</f>
        <v>7.1222767292902889E-2</v>
      </c>
      <c r="K103" s="56">
        <v>158064</v>
      </c>
      <c r="L103" s="75">
        <f>K103/K102-1</f>
        <v>-4.8951573958056716E-2</v>
      </c>
      <c r="M103" s="76">
        <f>K103/K99-1</f>
        <v>-9.9883829525523327E-2</v>
      </c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</row>
    <row r="104" spans="1:29" ht="12" customHeight="1">
      <c r="A104" s="16" t="s">
        <v>137</v>
      </c>
      <c r="B104" s="78">
        <v>242797</v>
      </c>
      <c r="C104" s="63">
        <f>B104/B103-1</f>
        <v>-5.8824213480532794E-2</v>
      </c>
      <c r="D104" s="81">
        <f>B104/B100-1</f>
        <v>1.4702502100058856E-2</v>
      </c>
      <c r="E104" s="56">
        <v>205691</v>
      </c>
      <c r="F104" s="75">
        <f>E104/E103-1</f>
        <v>-6.9473277651715959E-3</v>
      </c>
      <c r="G104" s="76">
        <f>E104/E100-1</f>
        <v>1.6787364986776687E-2</v>
      </c>
      <c r="H104" s="78">
        <v>218546</v>
      </c>
      <c r="I104" s="63">
        <f>H104/H103-1</f>
        <v>9.2604350499692512E-2</v>
      </c>
      <c r="J104" s="81">
        <f>H104/H100-1</f>
        <v>0.10240359151554901</v>
      </c>
      <c r="K104" s="56">
        <v>172136</v>
      </c>
      <c r="L104" s="75">
        <f>K104/K103-1</f>
        <v>8.9027229476667635E-2</v>
      </c>
      <c r="M104" s="76">
        <f>K104/K100-1</f>
        <v>7.9418828501733874E-2</v>
      </c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1:29" ht="12" customHeight="1">
      <c r="A105" s="16" t="s">
        <v>138</v>
      </c>
      <c r="B105" s="78">
        <v>207605</v>
      </c>
      <c r="C105" s="63">
        <f t="shared" ref="C105:C109" si="64">B105/B104-1</f>
        <v>-0.14494413028167563</v>
      </c>
      <c r="D105" s="81">
        <f t="shared" ref="D105:D109" si="65">B105/B101-1</f>
        <v>-0.1771600020610139</v>
      </c>
      <c r="E105" s="56">
        <v>192373</v>
      </c>
      <c r="F105" s="75">
        <f t="shared" ref="F105:F109" si="66">E105/E104-1</f>
        <v>-6.4747606847163963E-2</v>
      </c>
      <c r="G105" s="76">
        <f t="shared" ref="G105:G109" si="67">E105/E101-1</f>
        <v>-0.11052081599437757</v>
      </c>
      <c r="H105" s="78">
        <v>195880</v>
      </c>
      <c r="I105" s="63">
        <f t="shared" ref="I105:I109" si="68">H105/H104-1</f>
        <v>-0.10371271951900285</v>
      </c>
      <c r="J105" s="81">
        <f t="shared" ref="J105:J109" si="69">H105/H101-1</f>
        <v>-5.7607743897158614E-2</v>
      </c>
      <c r="K105" s="56">
        <v>167990</v>
      </c>
      <c r="L105" s="75">
        <f t="shared" ref="L105:L109" si="70">K105/K104-1</f>
        <v>-2.4085606729562725E-2</v>
      </c>
      <c r="M105" s="76">
        <f t="shared" ref="M105:M109" si="71">K105/K101-1</f>
        <v>-6.8745114778453464E-2</v>
      </c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1:29" ht="12" customHeight="1">
      <c r="A106" s="16" t="s">
        <v>139</v>
      </c>
      <c r="B106" s="78">
        <v>282611</v>
      </c>
      <c r="C106" s="63">
        <f t="shared" si="64"/>
        <v>0.36129187639989402</v>
      </c>
      <c r="D106" s="81">
        <f t="shared" si="65"/>
        <v>0.18251246409849275</v>
      </c>
      <c r="E106" s="56">
        <v>237956</v>
      </c>
      <c r="F106" s="75">
        <f t="shared" si="66"/>
        <v>0.23695113139577795</v>
      </c>
      <c r="G106" s="76">
        <f t="shared" si="67"/>
        <v>7.8900547810465405E-2</v>
      </c>
      <c r="H106" s="78">
        <v>197798</v>
      </c>
      <c r="I106" s="63">
        <f t="shared" si="68"/>
        <v>9.7917092097201675E-3</v>
      </c>
      <c r="J106" s="81">
        <f t="shared" si="69"/>
        <v>-2.3799848978631633E-2</v>
      </c>
      <c r="K106" s="56">
        <v>182039</v>
      </c>
      <c r="L106" s="75">
        <f t="shared" si="70"/>
        <v>8.3629977974879477E-2</v>
      </c>
      <c r="M106" s="76">
        <f t="shared" si="71"/>
        <v>9.5302563697295506E-2</v>
      </c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1:29" ht="12" customHeight="1">
      <c r="A107" s="16" t="s">
        <v>140</v>
      </c>
      <c r="B107" s="78">
        <v>274832</v>
      </c>
      <c r="C107" s="63">
        <f t="shared" si="64"/>
        <v>-2.7525467869262021E-2</v>
      </c>
      <c r="D107" s="81">
        <f t="shared" si="65"/>
        <v>6.5355930100941206E-2</v>
      </c>
      <c r="E107" s="56">
        <v>227100</v>
      </c>
      <c r="F107" s="75">
        <f t="shared" si="66"/>
        <v>-4.5621879675234123E-2</v>
      </c>
      <c r="G107" s="76">
        <f t="shared" si="67"/>
        <v>9.6412880799497946E-2</v>
      </c>
      <c r="H107" s="78">
        <v>243897</v>
      </c>
      <c r="I107" s="63">
        <f t="shared" si="68"/>
        <v>0.23306100162792354</v>
      </c>
      <c r="J107" s="81">
        <f t="shared" si="69"/>
        <v>0.21934477535083463</v>
      </c>
      <c r="K107" s="56">
        <v>192297</v>
      </c>
      <c r="L107" s="75">
        <f t="shared" si="70"/>
        <v>5.6350562242156954E-2</v>
      </c>
      <c r="M107" s="76">
        <f t="shared" si="71"/>
        <v>0.21657682963862745</v>
      </c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08" spans="1:29" ht="12" customHeight="1">
      <c r="A108" s="16" t="s">
        <v>141</v>
      </c>
      <c r="B108" s="78">
        <v>261412</v>
      </c>
      <c r="C108" s="63">
        <f t="shared" si="64"/>
        <v>-4.8829830587413414E-2</v>
      </c>
      <c r="D108" s="81">
        <f t="shared" si="65"/>
        <v>7.6668986849096177E-2</v>
      </c>
      <c r="E108" s="56">
        <v>228824</v>
      </c>
      <c r="F108" s="75">
        <f t="shared" si="66"/>
        <v>7.5913694407749865E-3</v>
      </c>
      <c r="G108" s="76">
        <f t="shared" si="67"/>
        <v>0.11246481372544248</v>
      </c>
      <c r="H108" s="78">
        <v>197715</v>
      </c>
      <c r="I108" s="63">
        <f t="shared" si="68"/>
        <v>-0.18935042251442202</v>
      </c>
      <c r="J108" s="81">
        <f t="shared" si="69"/>
        <v>-9.5316317846128484E-2</v>
      </c>
      <c r="K108" s="56">
        <v>195786</v>
      </c>
      <c r="L108" s="75">
        <f t="shared" si="70"/>
        <v>1.8143808795769045E-2</v>
      </c>
      <c r="M108" s="76">
        <f t="shared" si="71"/>
        <v>0.13739136496723514</v>
      </c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</row>
    <row r="109" spans="1:29" ht="12" customHeight="1">
      <c r="A109" s="16" t="s">
        <v>142</v>
      </c>
      <c r="B109" s="78">
        <v>283468</v>
      </c>
      <c r="C109" s="63">
        <f t="shared" si="64"/>
        <v>8.4372561320826822E-2</v>
      </c>
      <c r="D109" s="81">
        <f t="shared" si="65"/>
        <v>0.36541990799836221</v>
      </c>
      <c r="E109" s="78">
        <v>227334</v>
      </c>
      <c r="F109" s="75">
        <f t="shared" si="66"/>
        <v>-6.5115547320211409E-3</v>
      </c>
      <c r="G109" s="76">
        <f t="shared" si="67"/>
        <v>0.18173548263009875</v>
      </c>
      <c r="H109" s="78">
        <v>229977</v>
      </c>
      <c r="I109" s="63">
        <f t="shared" si="68"/>
        <v>0.16317426598892348</v>
      </c>
      <c r="J109" s="81">
        <f t="shared" si="69"/>
        <v>0.17407085971002645</v>
      </c>
      <c r="K109" s="56">
        <v>199693</v>
      </c>
      <c r="L109" s="75">
        <f t="shared" si="70"/>
        <v>1.9955461575393629E-2</v>
      </c>
      <c r="M109" s="76">
        <f t="shared" si="71"/>
        <v>0.18871956664087142</v>
      </c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</row>
    <row r="112" spans="1:29" ht="12" customHeight="1">
      <c r="A112" s="86"/>
      <c r="B112" s="85"/>
      <c r="E112" s="7"/>
      <c r="F112" s="88"/>
      <c r="H112" s="85"/>
      <c r="K112" s="85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</row>
  </sheetData>
  <mergeCells count="4">
    <mergeCell ref="B10:D10"/>
    <mergeCell ref="E10:G10"/>
    <mergeCell ref="H10:J10"/>
    <mergeCell ref="K10:M10"/>
  </mergeCells>
  <phoneticPr fontId="11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195"/>
  <sheetViews>
    <sheetView workbookViewId="0">
      <pane ySplit="8" topLeftCell="A168" activePane="bottomLeft" state="frozen"/>
      <selection pane="bottomLeft" activeCell="E195" sqref="E195"/>
    </sheetView>
  </sheetViews>
  <sheetFormatPr defaultRowHeight="12" customHeight="1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>
      <c r="A1" s="86"/>
      <c r="B1" s="85"/>
    </row>
    <row r="2" spans="1:4">
      <c r="A2" s="16" t="s">
        <v>8</v>
      </c>
      <c r="B2" s="85"/>
    </row>
    <row r="3" spans="1:4">
      <c r="A3" s="86" t="s">
        <v>143</v>
      </c>
      <c r="B3" s="85"/>
    </row>
    <row r="4" spans="1:4">
      <c r="A4" s="16" t="s">
        <v>144</v>
      </c>
      <c r="B4" s="85"/>
    </row>
    <row r="5" spans="1:4">
      <c r="A5" s="16"/>
      <c r="B5" s="85"/>
    </row>
    <row r="6" spans="1:4">
      <c r="A6" s="66" t="s">
        <v>21</v>
      </c>
      <c r="B6" s="85"/>
    </row>
    <row r="7" spans="1:4">
      <c r="A7" s="86"/>
      <c r="B7" s="85"/>
    </row>
    <row r="8" spans="1:4" ht="12" customHeight="1">
      <c r="A8" s="17" t="s">
        <v>145</v>
      </c>
      <c r="B8" s="18" t="s">
        <v>29</v>
      </c>
      <c r="C8" s="21" t="s">
        <v>146</v>
      </c>
      <c r="D8" s="21" t="s">
        <v>147</v>
      </c>
    </row>
    <row r="9" spans="1:4" ht="12" customHeight="1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>
      <c r="A10" s="19">
        <v>38749</v>
      </c>
      <c r="B10" s="20">
        <v>179837.32994923857</v>
      </c>
      <c r="C10" s="30">
        <f t="shared" ref="C10:C41" si="0">IFERROR(B10/B9-1,".")</f>
        <v>9.8876592208942959E-2</v>
      </c>
      <c r="D10" s="30" t="s">
        <v>44</v>
      </c>
    </row>
    <row r="11" spans="1:4" ht="12" customHeight="1">
      <c r="A11" s="19">
        <v>38777</v>
      </c>
      <c r="B11" s="20">
        <v>183273.38222222222</v>
      </c>
      <c r="C11" s="30">
        <f t="shared" si="0"/>
        <v>1.9106446219778306E-2</v>
      </c>
      <c r="D11" s="30" t="s">
        <v>44</v>
      </c>
    </row>
    <row r="12" spans="1:4" ht="12" customHeight="1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>
      <c r="A21" s="19">
        <v>39083</v>
      </c>
      <c r="B21" s="78">
        <v>192606.9296482412</v>
      </c>
      <c r="C21" s="30">
        <f t="shared" si="0"/>
        <v>-3.0028122963138615E-2</v>
      </c>
      <c r="D21" s="30">
        <f t="shared" ref="D21:D52" si="1">IFERROR(B21/B9-1,".")</f>
        <v>0.1769038527619835</v>
      </c>
    </row>
    <row r="22" spans="1:4" ht="12" customHeight="1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si="1"/>
        <v>9.7099595351822998E-2</v>
      </c>
    </row>
    <row r="23" spans="1:4" ht="12" customHeight="1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>
      <c r="A42" s="19">
        <v>39722</v>
      </c>
      <c r="B42" s="78">
        <v>192225.02798982189</v>
      </c>
      <c r="C42" s="30">
        <f t="shared" ref="C42:C73" si="2">IFERROR(B42/B41-1,".")</f>
        <v>-6.2630520801552958E-2</v>
      </c>
      <c r="D42" s="30">
        <f t="shared" si="1"/>
        <v>-0.1137388968925569</v>
      </c>
    </row>
    <row r="43" spans="1:4" ht="12" customHeight="1">
      <c r="A43" s="19">
        <v>39753</v>
      </c>
      <c r="B43" s="78">
        <v>191271.22758620689</v>
      </c>
      <c r="C43" s="30">
        <f t="shared" si="2"/>
        <v>-4.9618949914550514E-3</v>
      </c>
      <c r="D43" s="30">
        <f t="shared" si="1"/>
        <v>-0.11988509234186429</v>
      </c>
    </row>
    <row r="44" spans="1:4" ht="12" customHeight="1">
      <c r="A44" s="19">
        <v>39783</v>
      </c>
      <c r="B44" s="78">
        <v>200734.24647887325</v>
      </c>
      <c r="C44" s="30">
        <f t="shared" si="2"/>
        <v>4.9474345995930369E-2</v>
      </c>
      <c r="D44" s="30">
        <f t="shared" si="1"/>
        <v>-4.105522149178964E-2</v>
      </c>
    </row>
    <row r="45" spans="1:4" ht="12" customHeight="1">
      <c r="A45" s="19">
        <v>39814</v>
      </c>
      <c r="B45" s="78">
        <v>198266.79783393501</v>
      </c>
      <c r="C45" s="30">
        <f t="shared" si="2"/>
        <v>-1.2292116010199194E-2</v>
      </c>
      <c r="D45" s="30">
        <f t="shared" si="1"/>
        <v>-1.2233393842771556E-2</v>
      </c>
    </row>
    <row r="46" spans="1:4" ht="12" customHeight="1">
      <c r="A46" s="19">
        <v>39845</v>
      </c>
      <c r="B46" s="78">
        <v>194677.68396226416</v>
      </c>
      <c r="C46" s="30">
        <f t="shared" si="2"/>
        <v>-1.8102445345776097E-2</v>
      </c>
      <c r="D46" s="30">
        <f t="shared" si="1"/>
        <v>-2.524980706988178E-2</v>
      </c>
    </row>
    <row r="47" spans="1:4" ht="12" customHeight="1">
      <c r="A47" s="19">
        <v>39873</v>
      </c>
      <c r="B47" s="78">
        <v>194683.32826747719</v>
      </c>
      <c r="C47" s="30">
        <f t="shared" si="2"/>
        <v>2.8993077676675583E-5</v>
      </c>
      <c r="D47" s="30">
        <f t="shared" si="1"/>
        <v>-0.12625410587819719</v>
      </c>
    </row>
    <row r="48" spans="1:4" ht="12" customHeight="1">
      <c r="A48" s="19">
        <v>39904</v>
      </c>
      <c r="B48" s="78">
        <v>201496.81268882175</v>
      </c>
      <c r="C48" s="30">
        <f t="shared" si="2"/>
        <v>3.4997780662468614E-2</v>
      </c>
      <c r="D48" s="30">
        <f t="shared" si="1"/>
        <v>-0.10970541303773429</v>
      </c>
    </row>
    <row r="49" spans="1:4" ht="12" customHeight="1">
      <c r="A49" s="19">
        <v>39934</v>
      </c>
      <c r="B49" s="78">
        <v>206137.55645161291</v>
      </c>
      <c r="C49" s="30">
        <f t="shared" si="2"/>
        <v>2.3031350723934363E-2</v>
      </c>
      <c r="D49" s="30">
        <f t="shared" si="1"/>
        <v>-0.12300485271095574</v>
      </c>
    </row>
    <row r="50" spans="1:4" ht="12" customHeight="1">
      <c r="A50" s="19">
        <v>39965</v>
      </c>
      <c r="B50" s="78">
        <v>214373.58782201406</v>
      </c>
      <c r="C50" s="30">
        <f t="shared" si="2"/>
        <v>3.9954055496599583E-2</v>
      </c>
      <c r="D50" s="30">
        <f t="shared" si="1"/>
        <v>-0.12358682242661156</v>
      </c>
    </row>
    <row r="51" spans="1:4" ht="12" customHeight="1">
      <c r="A51" s="19">
        <v>39995</v>
      </c>
      <c r="B51" s="78">
        <v>212174.08498023715</v>
      </c>
      <c r="C51" s="30">
        <f t="shared" si="2"/>
        <v>-1.0260139152977521E-2</v>
      </c>
      <c r="D51" s="30">
        <f t="shared" si="1"/>
        <v>-0.13544734500098621</v>
      </c>
    </row>
    <row r="52" spans="1:4" ht="12" customHeight="1">
      <c r="A52" s="19">
        <v>40026</v>
      </c>
      <c r="B52" s="78">
        <v>206030.33409610984</v>
      </c>
      <c r="C52" s="30">
        <f t="shared" si="2"/>
        <v>-2.8956179472622967E-2</v>
      </c>
      <c r="D52" s="30">
        <f t="shared" si="1"/>
        <v>2.2394583853798222E-2</v>
      </c>
    </row>
    <row r="53" spans="1:4" ht="12" customHeight="1">
      <c r="A53" s="19">
        <v>40057</v>
      </c>
      <c r="B53" s="78">
        <v>206200.7328605201</v>
      </c>
      <c r="C53" s="30">
        <f t="shared" si="2"/>
        <v>8.2705668152138756E-4</v>
      </c>
      <c r="D53" s="30">
        <f t="shared" ref="D53:D84" si="3">IFERROR(B53/B41-1,".")</f>
        <v>5.5208501883434735E-3</v>
      </c>
    </row>
    <row r="54" spans="1:4" ht="12" customHeight="1">
      <c r="A54" s="19">
        <v>40087</v>
      </c>
      <c r="B54" s="20">
        <v>221875.36926605506</v>
      </c>
      <c r="C54" s="30">
        <f t="shared" si="2"/>
        <v>7.6016395228515998E-2</v>
      </c>
      <c r="D54" s="30">
        <f t="shared" si="3"/>
        <v>0.15424807885996583</v>
      </c>
    </row>
    <row r="55" spans="1:4" ht="12" customHeight="1">
      <c r="A55" s="19">
        <v>40118</v>
      </c>
      <c r="B55" s="78">
        <v>225449.41136363638</v>
      </c>
      <c r="C55" s="30">
        <f t="shared" si="2"/>
        <v>1.610833194060235E-2</v>
      </c>
      <c r="D55" s="30">
        <f t="shared" si="3"/>
        <v>0.17868962419883672</v>
      </c>
    </row>
    <row r="56" spans="1:4" ht="12" customHeight="1">
      <c r="A56" s="19">
        <v>40148</v>
      </c>
      <c r="B56" s="78">
        <v>206442.23999999999</v>
      </c>
      <c r="C56" s="30">
        <f t="shared" si="2"/>
        <v>-8.430792189108427E-2</v>
      </c>
      <c r="D56" s="30">
        <f t="shared" si="3"/>
        <v>2.8435574005193365E-2</v>
      </c>
    </row>
    <row r="57" spans="1:4" ht="12" customHeight="1">
      <c r="A57" s="19">
        <v>40179</v>
      </c>
      <c r="B57" s="78">
        <v>196691.03813559323</v>
      </c>
      <c r="C57" s="30">
        <f t="shared" si="2"/>
        <v>-4.7234528478313109E-2</v>
      </c>
      <c r="D57" s="30">
        <f t="shared" si="3"/>
        <v>-7.9476731129818345E-3</v>
      </c>
    </row>
    <row r="58" spans="1:4" ht="12" customHeight="1">
      <c r="A58" s="19">
        <v>40210</v>
      </c>
      <c r="B58" s="78">
        <v>200126.47859922179</v>
      </c>
      <c r="C58" s="30">
        <f t="shared" si="2"/>
        <v>1.7466176884278095E-2</v>
      </c>
      <c r="D58" s="30">
        <f t="shared" si="3"/>
        <v>2.7988799363433126E-2</v>
      </c>
    </row>
    <row r="59" spans="1:4" ht="12" customHeight="1">
      <c r="A59" s="19">
        <v>40238</v>
      </c>
      <c r="B59" s="28">
        <v>218274.03448275861</v>
      </c>
      <c r="C59" s="30">
        <f t="shared" si="2"/>
        <v>9.068043374649859E-2</v>
      </c>
      <c r="D59" s="30">
        <f t="shared" si="3"/>
        <v>0.12117476326925103</v>
      </c>
    </row>
    <row r="60" spans="1:4" ht="12" customHeight="1">
      <c r="A60" s="19">
        <v>40269</v>
      </c>
      <c r="B60" s="78">
        <v>224931</v>
      </c>
      <c r="C60" s="30">
        <f t="shared" si="2"/>
        <v>3.0498201643710532E-2</v>
      </c>
      <c r="D60" s="30">
        <f t="shared" si="3"/>
        <v>0.11630053596613688</v>
      </c>
    </row>
    <row r="61" spans="1:4" ht="12" customHeight="1">
      <c r="A61" s="19">
        <v>40299</v>
      </c>
      <c r="B61" s="28">
        <v>230558.67483296213</v>
      </c>
      <c r="C61" s="30">
        <f t="shared" si="2"/>
        <v>2.5019560811814001E-2</v>
      </c>
      <c r="D61" s="30">
        <f t="shared" si="3"/>
        <v>0.11847001003469071</v>
      </c>
    </row>
    <row r="62" spans="1:4" ht="12" customHeight="1">
      <c r="A62" s="19">
        <v>40330</v>
      </c>
      <c r="B62" s="28">
        <v>227806.46733668342</v>
      </c>
      <c r="C62" s="30">
        <f t="shared" si="2"/>
        <v>-1.1937124023950418E-2</v>
      </c>
      <c r="D62" s="30">
        <f t="shared" si="3"/>
        <v>6.2661075233867658E-2</v>
      </c>
    </row>
    <row r="63" spans="1:4" ht="12" customHeight="1">
      <c r="A63" s="19">
        <v>40360</v>
      </c>
      <c r="B63" s="28">
        <v>235771.5036764706</v>
      </c>
      <c r="C63" s="30">
        <f t="shared" si="2"/>
        <v>3.496404835607847E-2</v>
      </c>
      <c r="D63" s="30">
        <f t="shared" si="3"/>
        <v>0.11121725209010047</v>
      </c>
    </row>
    <row r="64" spans="1:4" ht="12" customHeight="1">
      <c r="A64" s="19">
        <v>40391</v>
      </c>
      <c r="B64" s="5">
        <v>229097.80217391305</v>
      </c>
      <c r="C64" s="30">
        <f t="shared" si="2"/>
        <v>-2.830580200953936E-2</v>
      </c>
      <c r="D64" s="30">
        <f t="shared" si="3"/>
        <v>0.11196151372080299</v>
      </c>
    </row>
    <row r="65" spans="1:4" ht="12" customHeight="1">
      <c r="A65" s="19">
        <v>40422</v>
      </c>
      <c r="B65" s="80">
        <v>224148</v>
      </c>
      <c r="C65" s="30">
        <f t="shared" si="2"/>
        <v>-2.160562924194076E-2</v>
      </c>
      <c r="D65" s="30">
        <f t="shared" si="3"/>
        <v>8.7037843612417731E-2</v>
      </c>
    </row>
    <row r="66" spans="1:4" ht="12" customHeight="1">
      <c r="A66" s="19">
        <v>40452</v>
      </c>
      <c r="B66" s="28">
        <v>213717.78</v>
      </c>
      <c r="C66" s="30">
        <f t="shared" si="2"/>
        <v>-4.6532737298570548E-2</v>
      </c>
      <c r="D66" s="30">
        <f t="shared" si="3"/>
        <v>-3.6766538318514952E-2</v>
      </c>
    </row>
    <row r="67" spans="1:4" ht="12" customHeight="1">
      <c r="A67" s="19">
        <v>40483</v>
      </c>
      <c r="B67" s="80">
        <v>215173</v>
      </c>
      <c r="C67" s="30">
        <f t="shared" si="2"/>
        <v>6.809073161811785E-3</v>
      </c>
      <c r="D67" s="30">
        <f t="shared" si="3"/>
        <v>-4.5581894853835458E-2</v>
      </c>
    </row>
    <row r="68" spans="1:4" ht="12" customHeight="1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>
      <c r="A73" s="19">
        <v>40664</v>
      </c>
      <c r="B73" s="80">
        <v>218465</v>
      </c>
      <c r="C73" s="30">
        <f t="shared" si="2"/>
        <v>3.5315359717173811E-2</v>
      </c>
      <c r="D73" s="30">
        <f t="shared" si="3"/>
        <v>-5.2453783583393254E-2</v>
      </c>
    </row>
    <row r="74" spans="1:4" ht="12" customHeight="1">
      <c r="A74" s="19">
        <v>40695</v>
      </c>
      <c r="B74" s="80">
        <v>227541</v>
      </c>
      <c r="C74" s="30">
        <f t="shared" ref="C74:C105" si="4">IFERROR(B74/B73-1,".")</f>
        <v>4.154441214839899E-2</v>
      </c>
      <c r="D74" s="30">
        <f t="shared" si="3"/>
        <v>-1.1653195793210891E-3</v>
      </c>
    </row>
    <row r="75" spans="1:4" ht="12" customHeight="1">
      <c r="A75" s="19">
        <v>40725</v>
      </c>
      <c r="B75" s="80">
        <v>220897</v>
      </c>
      <c r="C75" s="30">
        <f t="shared" si="4"/>
        <v>-2.9199133343001948E-2</v>
      </c>
      <c r="D75" s="30">
        <f t="shared" si="3"/>
        <v>-6.3088640673393814E-2</v>
      </c>
    </row>
    <row r="76" spans="1:4" ht="12" customHeight="1">
      <c r="A76" s="19">
        <v>40756</v>
      </c>
      <c r="B76" s="80">
        <v>218986</v>
      </c>
      <c r="C76" s="30">
        <f t="shared" si="4"/>
        <v>-8.6510907798657E-3</v>
      </c>
      <c r="D76" s="30">
        <f t="shared" si="3"/>
        <v>-4.4137490966574044E-2</v>
      </c>
    </row>
    <row r="77" spans="1:4" ht="12" customHeight="1">
      <c r="A77" s="19">
        <v>40787</v>
      </c>
      <c r="B77" s="80">
        <v>210198</v>
      </c>
      <c r="C77" s="30">
        <f t="shared" si="4"/>
        <v>-4.0130419296210751E-2</v>
      </c>
      <c r="D77" s="30">
        <f t="shared" si="3"/>
        <v>-6.2235665720863032E-2</v>
      </c>
    </row>
    <row r="78" spans="1:4" ht="12" customHeight="1">
      <c r="A78" s="19">
        <v>40817</v>
      </c>
      <c r="B78" s="80">
        <v>225114</v>
      </c>
      <c r="C78" s="30">
        <f t="shared" si="4"/>
        <v>7.0961664716124861E-2</v>
      </c>
      <c r="D78" s="30">
        <f t="shared" si="3"/>
        <v>5.3323686966989747E-2</v>
      </c>
    </row>
    <row r="79" spans="1:4" ht="12" customHeight="1">
      <c r="A79" s="19">
        <v>40848</v>
      </c>
      <c r="B79" s="80">
        <v>223983</v>
      </c>
      <c r="C79" s="30">
        <f t="shared" si="4"/>
        <v>-5.0241211119699258E-3</v>
      </c>
      <c r="D79" s="30">
        <f t="shared" si="3"/>
        <v>4.094379871080478E-2</v>
      </c>
    </row>
    <row r="80" spans="1:4" ht="12" customHeight="1">
      <c r="A80" s="19">
        <v>40878</v>
      </c>
      <c r="B80" s="80">
        <v>212413</v>
      </c>
      <c r="C80" s="30">
        <f t="shared" si="4"/>
        <v>-5.1655706013402858E-2</v>
      </c>
      <c r="D80" s="30">
        <f t="shared" si="3"/>
        <v>3.1452629789323616E-3</v>
      </c>
    </row>
    <row r="81" spans="1:4" ht="12" customHeight="1">
      <c r="A81" s="19">
        <v>40909</v>
      </c>
      <c r="B81" s="80">
        <v>191345</v>
      </c>
      <c r="C81" s="30">
        <f t="shared" si="4"/>
        <v>-9.9184136564146264E-2</v>
      </c>
      <c r="D81" s="30">
        <f t="shared" si="3"/>
        <v>-0.1128950003708924</v>
      </c>
    </row>
    <row r="82" spans="1:4" ht="12" customHeight="1">
      <c r="A82" s="19">
        <v>40940</v>
      </c>
      <c r="B82" s="80">
        <v>198566</v>
      </c>
      <c r="C82" s="30">
        <f t="shared" si="4"/>
        <v>3.7738117013770944E-2</v>
      </c>
      <c r="D82" s="30">
        <f t="shared" si="3"/>
        <v>6.1515350771681687E-2</v>
      </c>
    </row>
    <row r="83" spans="1:4" ht="12" customHeight="1">
      <c r="A83" s="19">
        <v>40969</v>
      </c>
      <c r="B83" s="80">
        <v>195138</v>
      </c>
      <c r="C83" s="30">
        <f t="shared" si="4"/>
        <v>-1.726378131200712E-2</v>
      </c>
      <c r="D83" s="30">
        <f t="shared" si="3"/>
        <v>-9.4146755857189901E-2</v>
      </c>
    </row>
    <row r="84" spans="1:4" ht="12" customHeight="1">
      <c r="A84" s="19">
        <v>41000</v>
      </c>
      <c r="B84" s="80">
        <v>229430</v>
      </c>
      <c r="C84" s="30">
        <f t="shared" si="4"/>
        <v>0.17573204603921333</v>
      </c>
      <c r="D84" s="30">
        <f t="shared" si="3"/>
        <v>8.7278982811485495E-2</v>
      </c>
    </row>
    <row r="85" spans="1:4" ht="12" customHeight="1">
      <c r="A85" s="19">
        <v>41030</v>
      </c>
      <c r="B85" s="80">
        <v>228151</v>
      </c>
      <c r="C85" s="30">
        <f t="shared" si="4"/>
        <v>-5.5746850891339461E-3</v>
      </c>
      <c r="D85" s="30">
        <f t="shared" ref="D85:D116" si="5">IFERROR(B85/B73-1,".")</f>
        <v>4.4336621426773082E-2</v>
      </c>
    </row>
    <row r="86" spans="1:4" ht="12" customHeight="1">
      <c r="A86" s="19">
        <v>41061</v>
      </c>
      <c r="B86" s="80">
        <v>221992</v>
      </c>
      <c r="C86" s="30">
        <f t="shared" si="4"/>
        <v>-2.6995279442123876E-2</v>
      </c>
      <c r="D86" s="30">
        <f t="shared" si="5"/>
        <v>-2.4386813804984642E-2</v>
      </c>
    </row>
    <row r="87" spans="1:4" ht="12" customHeight="1">
      <c r="A87" s="19">
        <v>41091</v>
      </c>
      <c r="B87" s="80">
        <v>218608</v>
      </c>
      <c r="C87" s="30">
        <f t="shared" si="4"/>
        <v>-1.5243792569101577E-2</v>
      </c>
      <c r="D87" s="30">
        <f t="shared" si="5"/>
        <v>-1.0362295549509515E-2</v>
      </c>
    </row>
    <row r="88" spans="1:4" ht="12" customHeight="1">
      <c r="A88" s="19">
        <v>41122</v>
      </c>
      <c r="B88" s="80">
        <v>205769</v>
      </c>
      <c r="C88" s="30">
        <f t="shared" si="4"/>
        <v>-5.8730696040401043E-2</v>
      </c>
      <c r="D88" s="30">
        <f t="shared" si="5"/>
        <v>-6.0355456513201733E-2</v>
      </c>
    </row>
    <row r="89" spans="1:4" ht="12" customHeight="1">
      <c r="A89" s="19">
        <v>41153</v>
      </c>
      <c r="B89" s="80">
        <v>210891</v>
      </c>
      <c r="C89" s="30">
        <f t="shared" si="4"/>
        <v>2.489199053307356E-2</v>
      </c>
      <c r="D89" s="30">
        <f t="shared" si="5"/>
        <v>3.2968915022977274E-3</v>
      </c>
    </row>
    <row r="90" spans="1:4" ht="12" customHeight="1">
      <c r="A90" s="19">
        <v>41183</v>
      </c>
      <c r="B90" s="80">
        <v>198194</v>
      </c>
      <c r="C90" s="30">
        <f t="shared" si="4"/>
        <v>-6.0206457364230803E-2</v>
      </c>
      <c r="D90" s="30">
        <f t="shared" si="5"/>
        <v>-0.11958385529109694</v>
      </c>
    </row>
    <row r="91" spans="1:4" ht="12" customHeight="1">
      <c r="A91" s="19">
        <v>41214</v>
      </c>
      <c r="B91" s="80">
        <v>209505</v>
      </c>
      <c r="C91" s="30">
        <f t="shared" si="4"/>
        <v>5.7070345217312246E-2</v>
      </c>
      <c r="D91" s="30">
        <f t="shared" si="5"/>
        <v>-6.4638834197238149E-2</v>
      </c>
    </row>
    <row r="92" spans="1:4" ht="12" customHeight="1">
      <c r="A92" s="19">
        <v>41244</v>
      </c>
      <c r="B92" s="80">
        <v>196756</v>
      </c>
      <c r="C92" s="30">
        <f t="shared" si="4"/>
        <v>-6.0852962936445376E-2</v>
      </c>
      <c r="D92" s="30">
        <f t="shared" si="5"/>
        <v>-7.3710177813975597E-2</v>
      </c>
    </row>
    <row r="93" spans="1:4" ht="12" customHeight="1">
      <c r="A93" s="19">
        <v>41275</v>
      </c>
      <c r="B93" s="80">
        <v>195818</v>
      </c>
      <c r="C93" s="30">
        <f t="shared" si="4"/>
        <v>-4.7673260281769769E-3</v>
      </c>
      <c r="D93" s="30">
        <f t="shared" si="5"/>
        <v>2.3376623376623273E-2</v>
      </c>
    </row>
    <row r="94" spans="1:4" ht="12" customHeight="1">
      <c r="A94" s="19">
        <v>41306</v>
      </c>
      <c r="B94" s="80">
        <v>179205</v>
      </c>
      <c r="C94" s="30">
        <f t="shared" si="4"/>
        <v>-8.4838983137403123E-2</v>
      </c>
      <c r="D94" s="30">
        <f t="shared" si="5"/>
        <v>-9.7504104428754124E-2</v>
      </c>
    </row>
    <row r="95" spans="1:4" ht="12" customHeight="1">
      <c r="A95" s="19">
        <v>41334</v>
      </c>
      <c r="B95" s="80">
        <v>201023</v>
      </c>
      <c r="C95" s="30">
        <f t="shared" si="4"/>
        <v>0.12174883513294832</v>
      </c>
      <c r="D95" s="30">
        <f t="shared" si="5"/>
        <v>3.0158144492615557E-2</v>
      </c>
    </row>
    <row r="96" spans="1:4" ht="12" customHeight="1">
      <c r="A96" s="19">
        <v>41365</v>
      </c>
      <c r="B96" s="80">
        <v>207416</v>
      </c>
      <c r="C96" s="30">
        <f t="shared" si="4"/>
        <v>3.18023310765434E-2</v>
      </c>
      <c r="D96" s="30">
        <f t="shared" si="5"/>
        <v>-9.5950834677243635E-2</v>
      </c>
    </row>
    <row r="97" spans="1:4" ht="12" customHeight="1">
      <c r="A97" s="19">
        <v>41395</v>
      </c>
      <c r="B97" s="80">
        <v>209539</v>
      </c>
      <c r="C97" s="30">
        <f t="shared" si="4"/>
        <v>1.0235468816292004E-2</v>
      </c>
      <c r="D97" s="30">
        <f t="shared" si="5"/>
        <v>-8.1577551709175022E-2</v>
      </c>
    </row>
    <row r="98" spans="1:4" ht="12" customHeight="1">
      <c r="A98" s="19">
        <v>41426</v>
      </c>
      <c r="B98" s="80">
        <v>226658</v>
      </c>
      <c r="C98" s="30">
        <f t="shared" si="4"/>
        <v>8.1698395048177108E-2</v>
      </c>
      <c r="D98" s="30">
        <f t="shared" si="5"/>
        <v>2.1018775451367544E-2</v>
      </c>
    </row>
    <row r="99" spans="1:4" ht="12" customHeight="1">
      <c r="A99" s="19">
        <v>41456</v>
      </c>
      <c r="B99" s="80">
        <v>221116</v>
      </c>
      <c r="C99" s="30">
        <f t="shared" si="4"/>
        <v>-2.4450934888686882E-2</v>
      </c>
      <c r="D99" s="30">
        <f t="shared" si="5"/>
        <v>1.1472590207128652E-2</v>
      </c>
    </row>
    <row r="100" spans="1:4" ht="12" customHeight="1">
      <c r="A100" s="19">
        <v>41487</v>
      </c>
      <c r="B100" s="80">
        <v>210973</v>
      </c>
      <c r="C100" s="30">
        <f t="shared" si="4"/>
        <v>-4.5871850069646669E-2</v>
      </c>
      <c r="D100" s="30">
        <f t="shared" si="5"/>
        <v>2.529049565289232E-2</v>
      </c>
    </row>
    <row r="101" spans="1:4" ht="12" customHeight="1">
      <c r="A101" s="19">
        <v>41518</v>
      </c>
      <c r="B101" s="80">
        <v>203746</v>
      </c>
      <c r="C101" s="30">
        <f t="shared" si="4"/>
        <v>-3.4255568248069634E-2</v>
      </c>
      <c r="D101" s="30">
        <f t="shared" si="5"/>
        <v>-3.388006126387566E-2</v>
      </c>
    </row>
    <row r="102" spans="1:4" ht="12" customHeight="1">
      <c r="A102" s="19">
        <v>41548</v>
      </c>
      <c r="B102" s="80">
        <v>211164</v>
      </c>
      <c r="C102" s="30">
        <f t="shared" si="4"/>
        <v>3.6408076722978633E-2</v>
      </c>
      <c r="D102" s="30">
        <f t="shared" si="5"/>
        <v>6.5440931612460451E-2</v>
      </c>
    </row>
    <row r="103" spans="1:4" ht="12" customHeight="1">
      <c r="A103" s="19">
        <v>41579</v>
      </c>
      <c r="B103" s="80">
        <v>220988</v>
      </c>
      <c r="C103" s="30">
        <f t="shared" si="4"/>
        <v>4.6523081585876369E-2</v>
      </c>
      <c r="D103" s="30">
        <f t="shared" si="5"/>
        <v>5.4810147729171144E-2</v>
      </c>
    </row>
    <row r="104" spans="1:4" ht="12" customHeight="1">
      <c r="A104" s="19">
        <v>41609</v>
      </c>
      <c r="B104" s="80">
        <v>207801</v>
      </c>
      <c r="C104" s="30">
        <f t="shared" si="4"/>
        <v>-5.9672923416656087E-2</v>
      </c>
      <c r="D104" s="30">
        <f t="shared" si="5"/>
        <v>5.6135518103641147E-2</v>
      </c>
    </row>
    <row r="105" spans="1:4" ht="12" customHeight="1">
      <c r="A105" s="19">
        <v>41640</v>
      </c>
      <c r="B105" s="80">
        <v>202291</v>
      </c>
      <c r="C105" s="30">
        <f t="shared" si="4"/>
        <v>-2.6515753052198998E-2</v>
      </c>
      <c r="D105" s="30">
        <f t="shared" si="5"/>
        <v>3.3056205251815518E-2</v>
      </c>
    </row>
    <row r="106" spans="1:4" ht="12" customHeight="1">
      <c r="A106" s="19">
        <v>41671</v>
      </c>
      <c r="B106" s="80">
        <v>189753</v>
      </c>
      <c r="C106" s="30">
        <f t="shared" ref="C106:C137" si="6">IFERROR(B106/B105-1,".")</f>
        <v>-6.1980018883687316E-2</v>
      </c>
      <c r="D106" s="30">
        <f t="shared" si="5"/>
        <v>5.8859964844730994E-2</v>
      </c>
    </row>
    <row r="107" spans="1:4" ht="12" customHeight="1">
      <c r="A107" s="19">
        <v>41699</v>
      </c>
      <c r="B107" s="80">
        <v>192878</v>
      </c>
      <c r="C107" s="30">
        <f t="shared" si="6"/>
        <v>1.6468777832234549E-2</v>
      </c>
      <c r="D107" s="30">
        <f t="shared" si="5"/>
        <v>-4.0517751700054228E-2</v>
      </c>
    </row>
    <row r="108" spans="1:4" ht="12" customHeight="1">
      <c r="A108" s="19">
        <v>41730</v>
      </c>
      <c r="B108" s="80">
        <v>213950</v>
      </c>
      <c r="C108" s="30">
        <f t="shared" si="6"/>
        <v>0.10925040699302158</v>
      </c>
      <c r="D108" s="30">
        <f t="shared" si="5"/>
        <v>3.1501909206618661E-2</v>
      </c>
    </row>
    <row r="109" spans="1:4" ht="12" customHeight="1">
      <c r="A109" s="19">
        <v>41760</v>
      </c>
      <c r="B109" s="80">
        <v>225808</v>
      </c>
      <c r="C109" s="30">
        <f t="shared" si="6"/>
        <v>5.542416452442156E-2</v>
      </c>
      <c r="D109" s="30">
        <f t="shared" si="5"/>
        <v>7.7641870964355153E-2</v>
      </c>
    </row>
    <row r="110" spans="1:4" ht="12" customHeight="1">
      <c r="A110" s="19">
        <v>41791</v>
      </c>
      <c r="B110" s="80">
        <v>230701</v>
      </c>
      <c r="C110" s="30">
        <f t="shared" si="6"/>
        <v>2.1668851413590318E-2</v>
      </c>
      <c r="D110" s="30">
        <f t="shared" si="5"/>
        <v>1.7837446725904149E-2</v>
      </c>
    </row>
    <row r="111" spans="1:4" ht="12" customHeight="1">
      <c r="A111" s="19">
        <v>41821</v>
      </c>
      <c r="B111" s="80">
        <v>222541</v>
      </c>
      <c r="C111" s="30">
        <f t="shared" si="6"/>
        <v>-3.5370457865375515E-2</v>
      </c>
      <c r="D111" s="30">
        <f t="shared" si="5"/>
        <v>6.4445811248394769E-3</v>
      </c>
    </row>
    <row r="112" spans="1:4" ht="12" customHeight="1">
      <c r="A112" s="19">
        <v>41852</v>
      </c>
      <c r="B112" s="80">
        <v>227449</v>
      </c>
      <c r="C112" s="30">
        <f t="shared" si="6"/>
        <v>2.2054363016253076E-2</v>
      </c>
      <c r="D112" s="30">
        <f t="shared" si="5"/>
        <v>7.8095301294478503E-2</v>
      </c>
    </row>
    <row r="113" spans="1:5" ht="12" customHeight="1">
      <c r="A113" s="19">
        <v>41883</v>
      </c>
      <c r="B113" s="80">
        <v>209948</v>
      </c>
      <c r="C113" s="30">
        <f t="shared" si="6"/>
        <v>-7.6944721673869787E-2</v>
      </c>
      <c r="D113" s="30">
        <f t="shared" si="5"/>
        <v>3.0439861396051926E-2</v>
      </c>
      <c r="E113" s="86"/>
    </row>
    <row r="114" spans="1:5" ht="12" customHeight="1">
      <c r="A114" s="19">
        <v>41913</v>
      </c>
      <c r="B114" s="80">
        <v>214337</v>
      </c>
      <c r="C114" s="30">
        <f t="shared" si="6"/>
        <v>2.0905176519900204E-2</v>
      </c>
      <c r="D114" s="30">
        <f t="shared" si="5"/>
        <v>1.5026235532571874E-2</v>
      </c>
      <c r="E114" s="86"/>
    </row>
    <row r="115" spans="1:5" ht="12" customHeight="1">
      <c r="A115" s="19">
        <v>41944</v>
      </c>
      <c r="B115" s="80">
        <v>208618</v>
      </c>
      <c r="C115" s="30">
        <f t="shared" si="6"/>
        <v>-2.6682280707484018E-2</v>
      </c>
      <c r="D115" s="30">
        <f t="shared" si="5"/>
        <v>-5.5975890093579728E-2</v>
      </c>
      <c r="E115" s="86"/>
    </row>
    <row r="116" spans="1:5" ht="12" customHeight="1">
      <c r="A116" s="19">
        <v>41974</v>
      </c>
      <c r="B116" s="80">
        <v>214656</v>
      </c>
      <c r="C116" s="30">
        <f t="shared" si="6"/>
        <v>2.8942852486362636E-2</v>
      </c>
      <c r="D116" s="30">
        <f t="shared" si="5"/>
        <v>3.2988291682908066E-2</v>
      </c>
      <c r="E116" s="58"/>
    </row>
    <row r="117" spans="1:5" ht="12" customHeight="1">
      <c r="A117" s="19">
        <v>42005</v>
      </c>
      <c r="B117" s="80">
        <v>230021</v>
      </c>
      <c r="C117" s="30">
        <f t="shared" si="6"/>
        <v>7.1579643709004159E-2</v>
      </c>
      <c r="D117" s="30">
        <f t="shared" ref="D117:D148" si="7">IFERROR(B117/B105-1,".")</f>
        <v>0.13707975144717266</v>
      </c>
      <c r="E117" s="86"/>
    </row>
    <row r="118" spans="1:5" ht="12" customHeight="1">
      <c r="A118" s="19">
        <v>42036</v>
      </c>
      <c r="B118" s="80">
        <v>243471</v>
      </c>
      <c r="C118" s="30">
        <f t="shared" si="6"/>
        <v>5.8472922037553055E-2</v>
      </c>
      <c r="D118" s="30">
        <f t="shared" si="7"/>
        <v>0.28309433842943199</v>
      </c>
      <c r="E118" s="86"/>
    </row>
    <row r="119" spans="1:5" ht="12" customHeight="1">
      <c r="A119" s="19">
        <v>42064</v>
      </c>
      <c r="B119" s="80">
        <v>267144</v>
      </c>
      <c r="C119" s="30">
        <f t="shared" si="6"/>
        <v>9.7231292433185068E-2</v>
      </c>
      <c r="D119" s="30">
        <f t="shared" si="7"/>
        <v>0.38504132145708692</v>
      </c>
      <c r="E119" s="86"/>
    </row>
    <row r="120" spans="1:5" ht="12" customHeight="1">
      <c r="A120" s="19">
        <v>42095</v>
      </c>
      <c r="B120" s="80">
        <v>226201</v>
      </c>
      <c r="C120" s="30">
        <f t="shared" si="6"/>
        <v>-0.15326191117898957</v>
      </c>
      <c r="D120" s="30">
        <f t="shared" si="7"/>
        <v>5.7261042299602716E-2</v>
      </c>
      <c r="E120" s="86"/>
    </row>
    <row r="121" spans="1:5" ht="12" customHeight="1">
      <c r="A121" s="19">
        <v>42125</v>
      </c>
      <c r="B121" s="80">
        <v>225388</v>
      </c>
      <c r="C121" s="30">
        <f t="shared" si="6"/>
        <v>-3.5941485669824802E-3</v>
      </c>
      <c r="D121" s="30">
        <f t="shared" si="7"/>
        <v>-1.8599872458017197E-3</v>
      </c>
      <c r="E121" s="86"/>
    </row>
    <row r="122" spans="1:5" ht="12" customHeight="1">
      <c r="A122" s="19">
        <v>42156</v>
      </c>
      <c r="B122" s="80">
        <v>217581</v>
      </c>
      <c r="C122" s="30">
        <f t="shared" si="6"/>
        <v>-3.4638046391112232E-2</v>
      </c>
      <c r="D122" s="30">
        <f t="shared" si="7"/>
        <v>-5.6870147940407678E-2</v>
      </c>
      <c r="E122" s="86"/>
    </row>
    <row r="123" spans="1:5" ht="12" customHeight="1">
      <c r="A123" s="19">
        <v>42186</v>
      </c>
      <c r="B123" s="80">
        <v>232765</v>
      </c>
      <c r="C123" s="30">
        <f t="shared" si="6"/>
        <v>6.9785505168190154E-2</v>
      </c>
      <c r="D123" s="30">
        <f t="shared" si="7"/>
        <v>4.5942096063197324E-2</v>
      </c>
      <c r="E123" s="86"/>
    </row>
    <row r="124" spans="1:5" ht="12" customHeight="1">
      <c r="A124" s="19">
        <v>42217</v>
      </c>
      <c r="B124" s="80">
        <v>224058</v>
      </c>
      <c r="C124" s="30">
        <f t="shared" si="6"/>
        <v>-3.7406826627714662E-2</v>
      </c>
      <c r="D124" s="30">
        <f t="shared" si="7"/>
        <v>-1.490883670625065E-2</v>
      </c>
      <c r="E124" s="86"/>
    </row>
    <row r="125" spans="1:5" ht="12" customHeight="1">
      <c r="A125" s="19">
        <v>42248</v>
      </c>
      <c r="B125" s="80">
        <v>220823</v>
      </c>
      <c r="C125" s="30">
        <f t="shared" si="6"/>
        <v>-1.4438225816529648E-2</v>
      </c>
      <c r="D125" s="30">
        <f t="shared" si="7"/>
        <v>5.1798540591003528E-2</v>
      </c>
      <c r="E125" s="86"/>
    </row>
    <row r="126" spans="1:5" ht="12" customHeight="1">
      <c r="A126" s="19">
        <v>42278</v>
      </c>
      <c r="B126" s="80">
        <v>225481</v>
      </c>
      <c r="C126" s="30">
        <f t="shared" si="6"/>
        <v>2.1093817220126487E-2</v>
      </c>
      <c r="D126" s="30">
        <f t="shared" si="7"/>
        <v>5.1992889701731437E-2</v>
      </c>
      <c r="E126" s="86"/>
    </row>
    <row r="127" spans="1:5" ht="12" customHeight="1">
      <c r="A127" s="19">
        <v>42309</v>
      </c>
      <c r="B127" s="80">
        <v>223812.52855245685</v>
      </c>
      <c r="C127" s="30">
        <f t="shared" si="6"/>
        <v>-7.3996099340660759E-3</v>
      </c>
      <c r="D127" s="30">
        <f t="shared" si="7"/>
        <v>7.2834216378533156E-2</v>
      </c>
      <c r="E127" s="86"/>
    </row>
    <row r="128" spans="1:5" ht="12" customHeight="1">
      <c r="A128" s="19">
        <v>42339</v>
      </c>
      <c r="B128" s="80">
        <v>232619.57668711655</v>
      </c>
      <c r="C128" s="30">
        <f t="shared" si="6"/>
        <v>3.9350112308818019E-2</v>
      </c>
      <c r="D128" s="30">
        <f t="shared" si="7"/>
        <v>8.3685416140786062E-2</v>
      </c>
      <c r="E128" s="86"/>
    </row>
    <row r="129" spans="1:4" ht="12" customHeight="1">
      <c r="A129" s="19">
        <v>42370</v>
      </c>
      <c r="B129" s="80">
        <v>217070.17730496454</v>
      </c>
      <c r="C129" s="30">
        <f t="shared" si="6"/>
        <v>-6.6844758311406571E-2</v>
      </c>
      <c r="D129" s="30">
        <f t="shared" si="7"/>
        <v>-5.6302784072043255E-2</v>
      </c>
    </row>
    <row r="130" spans="1:4" ht="12" customHeight="1">
      <c r="A130" s="19">
        <v>42401</v>
      </c>
      <c r="B130" s="80">
        <v>221721.63996399639</v>
      </c>
      <c r="C130" s="30">
        <f t="shared" si="6"/>
        <v>2.1428381902949933E-2</v>
      </c>
      <c r="D130" s="30">
        <f t="shared" si="7"/>
        <v>-8.9330392679225046E-2</v>
      </c>
    </row>
    <row r="131" spans="1:4" ht="12" customHeight="1">
      <c r="A131" s="19">
        <v>42430</v>
      </c>
      <c r="B131" s="80">
        <v>225283.34908536586</v>
      </c>
      <c r="C131" s="30">
        <f t="shared" si="6"/>
        <v>1.6063876859055526E-2</v>
      </c>
      <c r="D131" s="30">
        <f t="shared" si="7"/>
        <v>-0.1566969533833219</v>
      </c>
    </row>
    <row r="132" spans="1:4" ht="12" customHeight="1">
      <c r="A132" s="19">
        <v>42461</v>
      </c>
      <c r="B132" s="80">
        <v>229079</v>
      </c>
      <c r="C132" s="30">
        <f t="shared" si="6"/>
        <v>1.6848342010380213E-2</v>
      </c>
      <c r="D132" s="30">
        <f t="shared" si="7"/>
        <v>1.2723197510178919E-2</v>
      </c>
    </row>
    <row r="133" spans="1:4" ht="12" customHeight="1">
      <c r="A133" s="19">
        <v>42491</v>
      </c>
      <c r="B133" s="80">
        <v>236590</v>
      </c>
      <c r="C133" s="30">
        <f t="shared" si="6"/>
        <v>3.2787815557078659E-2</v>
      </c>
      <c r="D133" s="30">
        <f t="shared" si="7"/>
        <v>4.9700960122100568E-2</v>
      </c>
    </row>
    <row r="134" spans="1:4" ht="12" customHeight="1">
      <c r="A134" s="19">
        <v>42522</v>
      </c>
      <c r="B134" s="80">
        <v>238860</v>
      </c>
      <c r="C134" s="30">
        <f t="shared" si="6"/>
        <v>9.5946574242360416E-3</v>
      </c>
      <c r="D134" s="30">
        <f t="shared" si="7"/>
        <v>9.7798061411612291E-2</v>
      </c>
    </row>
    <row r="135" spans="1:4" ht="12" customHeight="1">
      <c r="A135" s="19">
        <v>42552</v>
      </c>
      <c r="B135" s="80">
        <v>247301</v>
      </c>
      <c r="C135" s="30">
        <f t="shared" si="6"/>
        <v>3.5338692120907567E-2</v>
      </c>
      <c r="D135" s="30">
        <f t="shared" si="7"/>
        <v>6.2449251390887861E-2</v>
      </c>
    </row>
    <row r="136" spans="1:4" ht="12" customHeight="1">
      <c r="A136" s="19">
        <v>42583</v>
      </c>
      <c r="B136" s="80">
        <v>243274</v>
      </c>
      <c r="C136" s="30">
        <f t="shared" si="6"/>
        <v>-1.6283799903761054E-2</v>
      </c>
      <c r="D136" s="30">
        <f t="shared" si="7"/>
        <v>8.5763507663194405E-2</v>
      </c>
    </row>
    <row r="137" spans="1:4" ht="12" customHeight="1">
      <c r="A137" s="19">
        <v>42614</v>
      </c>
      <c r="B137" s="80">
        <v>224851</v>
      </c>
      <c r="C137" s="30">
        <f t="shared" si="6"/>
        <v>-7.5729424434999193E-2</v>
      </c>
      <c r="D137" s="30">
        <f t="shared" si="7"/>
        <v>1.8240853534278623E-2</v>
      </c>
    </row>
    <row r="138" spans="1:4" ht="12" customHeight="1">
      <c r="A138" s="19">
        <v>42644</v>
      </c>
      <c r="B138" s="80">
        <v>239105</v>
      </c>
      <c r="C138" s="30">
        <f t="shared" ref="C138:C169" si="8">IFERROR(B138/B137-1,".")</f>
        <v>6.3393091424988057E-2</v>
      </c>
      <c r="D138" s="30">
        <f t="shared" si="7"/>
        <v>6.0421942425304076E-2</v>
      </c>
    </row>
    <row r="139" spans="1:4" ht="12" customHeight="1">
      <c r="A139" s="19">
        <v>42675</v>
      </c>
      <c r="B139" s="80">
        <v>232035</v>
      </c>
      <c r="C139" s="30">
        <f t="shared" si="8"/>
        <v>-2.9568599569226861E-2</v>
      </c>
      <c r="D139" s="30">
        <f t="shared" si="7"/>
        <v>3.6738208985543919E-2</v>
      </c>
    </row>
    <row r="140" spans="1:4" ht="12" customHeight="1">
      <c r="A140" s="19">
        <v>42705</v>
      </c>
      <c r="B140" s="80">
        <v>227554</v>
      </c>
      <c r="C140" s="30">
        <f t="shared" si="8"/>
        <v>-1.9311741763096135E-2</v>
      </c>
      <c r="D140" s="30">
        <f t="shared" si="7"/>
        <v>-2.1776226916318309E-2</v>
      </c>
    </row>
    <row r="141" spans="1:4" ht="12" customHeight="1">
      <c r="A141" s="19">
        <v>42736</v>
      </c>
      <c r="B141" s="80">
        <v>232228</v>
      </c>
      <c r="C141" s="30">
        <f t="shared" si="8"/>
        <v>2.0540179473883091E-2</v>
      </c>
      <c r="D141" s="30">
        <f t="shared" si="7"/>
        <v>6.9829134905713186E-2</v>
      </c>
    </row>
    <row r="142" spans="1:4" ht="12" customHeight="1">
      <c r="A142" s="19">
        <v>42767</v>
      </c>
      <c r="B142" s="80">
        <v>236380</v>
      </c>
      <c r="C142" s="30">
        <f t="shared" si="8"/>
        <v>1.7878981001429706E-2</v>
      </c>
      <c r="D142" s="30">
        <f t="shared" si="7"/>
        <v>6.6111544359783059E-2</v>
      </c>
    </row>
    <row r="143" spans="1:4" ht="12" customHeight="1">
      <c r="A143" s="19">
        <v>42795</v>
      </c>
      <c r="B143" s="80">
        <v>235799</v>
      </c>
      <c r="C143" s="30">
        <f t="shared" si="8"/>
        <v>-2.4579067603012206E-3</v>
      </c>
      <c r="D143" s="30">
        <f t="shared" si="7"/>
        <v>4.6677444015844616E-2</v>
      </c>
    </row>
    <row r="144" spans="1:4" ht="12" customHeight="1">
      <c r="A144" s="19">
        <v>42826</v>
      </c>
      <c r="B144" s="80">
        <v>236593</v>
      </c>
      <c r="C144" s="30">
        <f t="shared" si="8"/>
        <v>3.3672746703761192E-3</v>
      </c>
      <c r="D144" s="30">
        <f t="shared" si="7"/>
        <v>3.2800911475953765E-2</v>
      </c>
    </row>
    <row r="145" spans="1:4" ht="12" customHeight="1">
      <c r="A145" s="19">
        <v>42856</v>
      </c>
      <c r="B145" s="80">
        <v>246031</v>
      </c>
      <c r="C145" s="30">
        <f t="shared" si="8"/>
        <v>3.9891290105793509E-2</v>
      </c>
      <c r="D145" s="30">
        <f t="shared" si="7"/>
        <v>3.9904476097890829E-2</v>
      </c>
    </row>
    <row r="146" spans="1:4" ht="12" customHeight="1">
      <c r="A146" s="19">
        <v>42887</v>
      </c>
      <c r="B146" s="80">
        <v>263475</v>
      </c>
      <c r="C146" s="30">
        <f t="shared" si="8"/>
        <v>7.090163434689134E-2</v>
      </c>
      <c r="D146" s="30">
        <f t="shared" si="7"/>
        <v>0.10305199698568202</v>
      </c>
    </row>
    <row r="147" spans="1:4" ht="12" customHeight="1">
      <c r="A147" s="19">
        <v>42917</v>
      </c>
      <c r="B147" s="80">
        <v>260915</v>
      </c>
      <c r="C147" s="30">
        <f t="shared" si="8"/>
        <v>-9.7162918682986987E-3</v>
      </c>
      <c r="D147" s="30">
        <f t="shared" si="7"/>
        <v>5.505032329024151E-2</v>
      </c>
    </row>
    <row r="148" spans="1:4" ht="12" customHeight="1">
      <c r="A148" s="19">
        <v>42948</v>
      </c>
      <c r="B148" s="80">
        <v>253809</v>
      </c>
      <c r="C148" s="30">
        <f t="shared" si="8"/>
        <v>-2.7234923250867182E-2</v>
      </c>
      <c r="D148" s="30">
        <f t="shared" si="7"/>
        <v>4.3305079868789953E-2</v>
      </c>
    </row>
    <row r="149" spans="1:4" ht="12" customHeight="1">
      <c r="A149" s="19">
        <v>42979</v>
      </c>
      <c r="B149" s="80">
        <v>251224</v>
      </c>
      <c r="C149" s="30">
        <f t="shared" si="8"/>
        <v>-1.0184824021212791E-2</v>
      </c>
      <c r="D149" s="30">
        <f t="shared" ref="D149:D177" si="9">IFERROR(B149/B137-1,".")</f>
        <v>0.11729100604400244</v>
      </c>
    </row>
    <row r="150" spans="1:4" ht="12" customHeight="1">
      <c r="A150" s="19">
        <v>43009</v>
      </c>
      <c r="B150" s="80">
        <v>255817</v>
      </c>
      <c r="C150" s="30">
        <f t="shared" si="8"/>
        <v>1.8282488934178165E-2</v>
      </c>
      <c r="D150" s="30">
        <f t="shared" si="9"/>
        <v>6.9893979632378977E-2</v>
      </c>
    </row>
    <row r="151" spans="1:4" ht="12" customHeight="1">
      <c r="A151" s="19">
        <v>43040</v>
      </c>
      <c r="B151" s="80">
        <v>260206</v>
      </c>
      <c r="C151" s="30">
        <f t="shared" si="8"/>
        <v>1.7156795678160641E-2</v>
      </c>
      <c r="D151" s="30">
        <f t="shared" si="9"/>
        <v>0.12140840821427812</v>
      </c>
    </row>
    <row r="152" spans="1:4" ht="12" customHeight="1">
      <c r="A152" s="19">
        <v>43070</v>
      </c>
      <c r="B152" s="80">
        <v>247045</v>
      </c>
      <c r="C152" s="30">
        <f t="shared" si="8"/>
        <v>-5.0579156514453882E-2</v>
      </c>
      <c r="D152" s="30">
        <f t="shared" si="9"/>
        <v>8.5654394121834843E-2</v>
      </c>
    </row>
    <row r="153" spans="1:4" ht="12" customHeight="1">
      <c r="A153" s="19">
        <v>43101</v>
      </c>
      <c r="B153" s="80">
        <v>244136</v>
      </c>
      <c r="C153" s="30">
        <f t="shared" si="8"/>
        <v>-1.177518265902977E-2</v>
      </c>
      <c r="D153" s="30">
        <f t="shared" si="9"/>
        <v>5.1277193103329566E-2</v>
      </c>
    </row>
    <row r="154" spans="1:4" ht="12" customHeight="1">
      <c r="A154" s="19">
        <v>43132</v>
      </c>
      <c r="B154" s="80">
        <v>259368</v>
      </c>
      <c r="C154" s="30">
        <f t="shared" si="8"/>
        <v>6.2391453943703601E-2</v>
      </c>
      <c r="D154" s="30">
        <f t="shared" si="9"/>
        <v>9.7250190371435785E-2</v>
      </c>
    </row>
    <row r="155" spans="1:4" ht="12" customHeight="1">
      <c r="A155" s="19">
        <v>43160</v>
      </c>
      <c r="B155" s="80">
        <v>253722</v>
      </c>
      <c r="C155" s="30">
        <f t="shared" si="8"/>
        <v>-2.1768298325159585E-2</v>
      </c>
      <c r="D155" s="30">
        <f t="shared" si="9"/>
        <v>7.6009652288601792E-2</v>
      </c>
    </row>
    <row r="156" spans="1:4" ht="12" customHeight="1">
      <c r="A156" s="19">
        <v>43191</v>
      </c>
      <c r="B156" s="80">
        <v>257652</v>
      </c>
      <c r="C156" s="30">
        <f t="shared" si="8"/>
        <v>1.5489393903563853E-2</v>
      </c>
      <c r="D156" s="30">
        <f t="shared" si="9"/>
        <v>8.9009395882380327E-2</v>
      </c>
    </row>
    <row r="157" spans="1:4" ht="12" customHeight="1">
      <c r="A157" s="19">
        <v>43221</v>
      </c>
      <c r="B157" s="80">
        <v>268112</v>
      </c>
      <c r="C157" s="30">
        <f t="shared" si="8"/>
        <v>4.0597394935804942E-2</v>
      </c>
      <c r="D157" s="30">
        <f t="shared" si="9"/>
        <v>8.9748852786843969E-2</v>
      </c>
    </row>
    <row r="158" spans="1:4" ht="12" customHeight="1">
      <c r="A158" s="19">
        <v>43252</v>
      </c>
      <c r="B158" s="80">
        <v>261286</v>
      </c>
      <c r="C158" s="30">
        <f t="shared" si="8"/>
        <v>-2.5459509458733653E-2</v>
      </c>
      <c r="D158" s="30">
        <f t="shared" si="9"/>
        <v>-8.3081886326975551E-3</v>
      </c>
    </row>
    <row r="159" spans="1:4" ht="12" customHeight="1">
      <c r="A159" s="19">
        <v>43282</v>
      </c>
      <c r="B159" s="80">
        <v>280214</v>
      </c>
      <c r="C159" s="30">
        <f t="shared" si="8"/>
        <v>7.2441692245279077E-2</v>
      </c>
      <c r="D159" s="30">
        <f t="shared" si="9"/>
        <v>7.3966617480788699E-2</v>
      </c>
    </row>
    <row r="160" spans="1:4" ht="12" customHeight="1">
      <c r="A160" s="19">
        <v>43313</v>
      </c>
      <c r="B160" s="80">
        <v>271841</v>
      </c>
      <c r="C160" s="30">
        <f t="shared" si="8"/>
        <v>-2.9880734010434895E-2</v>
      </c>
      <c r="D160" s="30">
        <f t="shared" si="9"/>
        <v>7.1045550000196966E-2</v>
      </c>
    </row>
    <row r="161" spans="1:4" ht="12" customHeight="1">
      <c r="A161" s="19">
        <v>43344</v>
      </c>
      <c r="B161" s="80">
        <v>266971</v>
      </c>
      <c r="C161" s="30">
        <f t="shared" si="8"/>
        <v>-1.7914884068260473E-2</v>
      </c>
      <c r="D161" s="30">
        <f t="shared" si="9"/>
        <v>6.2681113269432931E-2</v>
      </c>
    </row>
    <row r="162" spans="1:4" ht="12" customHeight="1">
      <c r="A162" s="19">
        <v>43374</v>
      </c>
      <c r="B162" s="80">
        <v>267696</v>
      </c>
      <c r="C162" s="30">
        <f t="shared" si="8"/>
        <v>2.7156507635661686E-3</v>
      </c>
      <c r="D162" s="30">
        <f t="shared" si="9"/>
        <v>4.643553790404864E-2</v>
      </c>
    </row>
    <row r="163" spans="1:4" ht="12" customHeight="1">
      <c r="A163" s="19">
        <v>43405</v>
      </c>
      <c r="B163" s="80">
        <v>260503</v>
      </c>
      <c r="C163" s="30">
        <f t="shared" si="8"/>
        <v>-2.6870031677723949E-2</v>
      </c>
      <c r="D163" s="30">
        <f t="shared" si="9"/>
        <v>1.1414033496537357E-3</v>
      </c>
    </row>
    <row r="164" spans="1:4" ht="12" customHeight="1">
      <c r="A164" s="19">
        <v>43435</v>
      </c>
      <c r="B164" s="80">
        <v>263788</v>
      </c>
      <c r="C164" s="30">
        <f t="shared" si="8"/>
        <v>1.2610219460044592E-2</v>
      </c>
      <c r="D164" s="30">
        <f t="shared" si="9"/>
        <v>6.7773077779351931E-2</v>
      </c>
    </row>
    <row r="165" spans="1:4" ht="12" customHeight="1">
      <c r="A165" s="19">
        <v>43466</v>
      </c>
      <c r="B165" s="80">
        <v>239708.83</v>
      </c>
      <c r="C165" s="30">
        <f t="shared" si="8"/>
        <v>-9.1282279709463676E-2</v>
      </c>
      <c r="D165" s="30">
        <f t="shared" si="9"/>
        <v>-1.8134031851099408E-2</v>
      </c>
    </row>
    <row r="166" spans="1:4" ht="12" customHeight="1">
      <c r="A166" s="19">
        <v>43497</v>
      </c>
      <c r="B166" s="80">
        <v>265686</v>
      </c>
      <c r="C166" s="30">
        <f t="shared" si="8"/>
        <v>0.10836968333623753</v>
      </c>
      <c r="D166" s="30">
        <f t="shared" si="9"/>
        <v>2.4359211622096755E-2</v>
      </c>
    </row>
    <row r="167" spans="1:4" ht="12" customHeight="1">
      <c r="A167" s="19">
        <v>43525</v>
      </c>
      <c r="B167" s="80">
        <v>253413</v>
      </c>
      <c r="C167" s="30">
        <f t="shared" si="8"/>
        <v>-4.6193627063526144E-2</v>
      </c>
      <c r="D167" s="30">
        <f t="shared" si="9"/>
        <v>-1.2178683756237652E-3</v>
      </c>
    </row>
    <row r="168" spans="1:4" ht="12" customHeight="1">
      <c r="A168" s="19">
        <v>43556</v>
      </c>
      <c r="B168" s="80">
        <v>266395</v>
      </c>
      <c r="C168" s="30">
        <f t="shared" si="8"/>
        <v>5.1228626787102494E-2</v>
      </c>
      <c r="D168" s="30">
        <f t="shared" si="9"/>
        <v>3.3933367487929411E-2</v>
      </c>
    </row>
    <row r="169" spans="1:4" ht="12" customHeight="1">
      <c r="A169" s="19">
        <v>43586</v>
      </c>
      <c r="B169" s="80">
        <v>269145</v>
      </c>
      <c r="C169" s="30">
        <f t="shared" si="8"/>
        <v>1.0323016573133836E-2</v>
      </c>
      <c r="D169" s="30">
        <f t="shared" si="9"/>
        <v>3.8528674583755418E-3</v>
      </c>
    </row>
    <row r="170" spans="1:4" ht="12" customHeight="1">
      <c r="A170" s="19">
        <v>43617</v>
      </c>
      <c r="B170" s="80">
        <v>285340</v>
      </c>
      <c r="C170" s="30">
        <f t="shared" ref="C170:C174" si="10">IFERROR(B170/B169-1,".")</f>
        <v>6.017202623121376E-2</v>
      </c>
      <c r="D170" s="30">
        <f t="shared" si="9"/>
        <v>9.2060041487106004E-2</v>
      </c>
    </row>
    <row r="171" spans="1:4" ht="12" customHeight="1">
      <c r="A171" s="19">
        <v>43647</v>
      </c>
      <c r="B171" s="80">
        <v>276582</v>
      </c>
      <c r="C171" s="30">
        <f t="shared" si="10"/>
        <v>-3.0693208102614444E-2</v>
      </c>
      <c r="D171" s="30">
        <f t="shared" si="9"/>
        <v>-1.2961522265125924E-2</v>
      </c>
    </row>
    <row r="172" spans="1:4" ht="12" customHeight="1">
      <c r="A172" s="19">
        <v>43678</v>
      </c>
      <c r="B172" s="80">
        <v>286428</v>
      </c>
      <c r="C172" s="30">
        <f t="shared" si="10"/>
        <v>3.5598845911881449E-2</v>
      </c>
      <c r="D172" s="30">
        <f t="shared" si="9"/>
        <v>5.3660043922734157E-2</v>
      </c>
    </row>
    <row r="173" spans="1:4" ht="12" customHeight="1">
      <c r="A173" s="19">
        <v>43709</v>
      </c>
      <c r="B173" s="80">
        <v>267719</v>
      </c>
      <c r="C173" s="30">
        <f t="shared" si="10"/>
        <v>-6.5318334799670419E-2</v>
      </c>
      <c r="D173" s="30">
        <f t="shared" si="9"/>
        <v>2.8018024429619093E-3</v>
      </c>
    </row>
    <row r="174" spans="1:4" ht="12" customHeight="1">
      <c r="A174" s="19">
        <v>43739</v>
      </c>
      <c r="B174" s="80">
        <v>276899</v>
      </c>
      <c r="C174" s="30">
        <f t="shared" si="10"/>
        <v>3.4289684333200121E-2</v>
      </c>
      <c r="D174" s="30">
        <f t="shared" si="9"/>
        <v>3.4378548801625719E-2</v>
      </c>
    </row>
    <row r="175" spans="1:4" ht="12" customHeight="1">
      <c r="A175" s="19">
        <v>43770</v>
      </c>
      <c r="B175" s="80">
        <v>261517</v>
      </c>
      <c r="C175" s="30">
        <f t="shared" ref="C175" si="11">IFERROR(B175/B174-1,".")</f>
        <v>-5.5550940956811012E-2</v>
      </c>
      <c r="D175" s="30">
        <f t="shared" si="9"/>
        <v>3.8924695684887656E-3</v>
      </c>
    </row>
    <row r="176" spans="1:4" ht="12" customHeight="1">
      <c r="A176" s="19">
        <v>43800</v>
      </c>
      <c r="B176" s="80">
        <v>273929</v>
      </c>
      <c r="C176" s="30">
        <f t="shared" ref="C176:C188" si="12">IFERROR(B176/B175-1,".")</f>
        <v>4.7461541697098042E-2</v>
      </c>
      <c r="D176" s="30">
        <f t="shared" si="9"/>
        <v>3.8443750284319123E-2</v>
      </c>
    </row>
    <row r="177" spans="1:4" ht="12" customHeight="1">
      <c r="A177" s="19">
        <v>43831</v>
      </c>
      <c r="B177" s="80">
        <v>251790</v>
      </c>
      <c r="C177" s="30">
        <f t="shared" si="12"/>
        <v>-8.0820212536825253E-2</v>
      </c>
      <c r="D177" s="30">
        <f t="shared" si="9"/>
        <v>5.0399353248689271E-2</v>
      </c>
    </row>
    <row r="178" spans="1:4" ht="12" customHeight="1">
      <c r="A178" s="19">
        <v>43862</v>
      </c>
      <c r="B178" s="80">
        <v>256335</v>
      </c>
      <c r="C178" s="30">
        <f t="shared" si="12"/>
        <v>1.80507565828667E-2</v>
      </c>
      <c r="D178" s="30">
        <f t="shared" ref="D178" si="13">IFERROR(B178/B166-1,".")</f>
        <v>-3.5195682120999994E-2</v>
      </c>
    </row>
    <row r="179" spans="1:4" ht="12" customHeight="1">
      <c r="A179" s="19">
        <v>43891</v>
      </c>
      <c r="B179" s="80">
        <v>251335</v>
      </c>
      <c r="C179" s="30">
        <f t="shared" si="12"/>
        <v>-1.9505724930267032E-2</v>
      </c>
      <c r="D179" s="30">
        <f t="shared" ref="D179:D188" si="14">IFERROR(B179/B167-1,".")</f>
        <v>-8.2000528781080995E-3</v>
      </c>
    </row>
    <row r="180" spans="1:4" ht="12" customHeight="1">
      <c r="A180" s="19">
        <v>43922</v>
      </c>
      <c r="B180" s="80">
        <v>228051</v>
      </c>
      <c r="C180" s="30">
        <f t="shared" si="12"/>
        <v>-9.2641295482125408E-2</v>
      </c>
      <c r="D180" s="30">
        <f t="shared" si="14"/>
        <v>-0.14393663544736202</v>
      </c>
    </row>
    <row r="181" spans="1:4" ht="12" customHeight="1">
      <c r="A181" s="19">
        <v>43952</v>
      </c>
      <c r="B181" s="80">
        <v>267197</v>
      </c>
      <c r="C181" s="30">
        <f t="shared" si="12"/>
        <v>0.17165458603557981</v>
      </c>
      <c r="D181" s="30">
        <f t="shared" si="14"/>
        <v>-7.2377343067863142E-3</v>
      </c>
    </row>
    <row r="182" spans="1:4" ht="12" customHeight="1">
      <c r="A182" s="19">
        <v>43983</v>
      </c>
      <c r="B182" s="80">
        <v>277121</v>
      </c>
      <c r="C182" s="30">
        <f t="shared" si="12"/>
        <v>3.7141135566641781E-2</v>
      </c>
      <c r="D182" s="30">
        <f t="shared" si="14"/>
        <v>-2.880423354594519E-2</v>
      </c>
    </row>
    <row r="183" spans="1:4" ht="12" customHeight="1">
      <c r="A183" s="19">
        <v>44013</v>
      </c>
      <c r="B183" s="80">
        <v>277107</v>
      </c>
      <c r="C183" s="30">
        <f t="shared" si="12"/>
        <v>-5.051944818323939E-5</v>
      </c>
      <c r="D183" s="30">
        <f t="shared" si="14"/>
        <v>1.8981712475865109E-3</v>
      </c>
    </row>
    <row r="184" spans="1:4" ht="12" customHeight="1">
      <c r="A184" s="19">
        <v>44044</v>
      </c>
      <c r="B184" s="80">
        <v>282700</v>
      </c>
      <c r="C184" s="30">
        <f t="shared" si="12"/>
        <v>2.0183539210485435E-2</v>
      </c>
      <c r="D184" s="30">
        <f t="shared" si="14"/>
        <v>-1.3015487312692864E-2</v>
      </c>
    </row>
    <row r="185" spans="1:4" ht="12" customHeight="1">
      <c r="A185" s="19">
        <v>44075</v>
      </c>
      <c r="B185" s="80">
        <v>286121</v>
      </c>
      <c r="C185" s="30">
        <f t="shared" si="12"/>
        <v>1.2101167315175188E-2</v>
      </c>
      <c r="D185" s="30">
        <f t="shared" si="14"/>
        <v>6.8736249575114261E-2</v>
      </c>
    </row>
    <row r="186" spans="1:4" ht="12" customHeight="1">
      <c r="A186" s="19">
        <v>44105</v>
      </c>
      <c r="B186" s="80">
        <v>292029</v>
      </c>
      <c r="C186" s="30">
        <f t="shared" si="12"/>
        <v>2.064860670835067E-2</v>
      </c>
      <c r="D186" s="30">
        <f t="shared" si="14"/>
        <v>5.4640861830486998E-2</v>
      </c>
    </row>
    <row r="187" spans="1:4" ht="12" customHeight="1">
      <c r="A187" s="19">
        <v>44136</v>
      </c>
      <c r="B187" s="80">
        <v>282854</v>
      </c>
      <c r="C187" s="30">
        <f t="shared" si="12"/>
        <v>-3.1418112584709057E-2</v>
      </c>
      <c r="D187" s="30">
        <f t="shared" si="14"/>
        <v>8.1589342184255731E-2</v>
      </c>
    </row>
    <row r="188" spans="1:4" ht="12" customHeight="1">
      <c r="A188" s="19">
        <v>44166</v>
      </c>
      <c r="B188" s="80">
        <v>284955</v>
      </c>
      <c r="C188" s="30">
        <f t="shared" si="12"/>
        <v>7.4278603095589979E-3</v>
      </c>
      <c r="D188" s="30">
        <f t="shared" si="14"/>
        <v>4.0251305995349096E-2</v>
      </c>
    </row>
    <row r="189" spans="1:4" ht="12" customHeight="1">
      <c r="A189" s="19">
        <v>44197</v>
      </c>
      <c r="B189" s="80">
        <v>278910</v>
      </c>
      <c r="C189" s="30">
        <f t="shared" ref="C189:C191" si="15">IFERROR(B189/B188-1,".")</f>
        <v>-2.1213875875138233E-2</v>
      </c>
      <c r="D189" s="30">
        <f t="shared" ref="D189:D191" si="16">IFERROR(B189/B177-1,".")</f>
        <v>0.10770880495651136</v>
      </c>
    </row>
    <row r="190" spans="1:4" ht="12" customHeight="1">
      <c r="A190" s="19">
        <v>44228</v>
      </c>
      <c r="B190" s="80">
        <v>274782</v>
      </c>
      <c r="C190" s="30">
        <f t="shared" si="15"/>
        <v>-1.4800473270947578E-2</v>
      </c>
      <c r="D190" s="30">
        <f t="shared" si="16"/>
        <v>7.1964421557727087E-2</v>
      </c>
    </row>
    <row r="191" spans="1:4" ht="12" customHeight="1">
      <c r="A191" s="19">
        <v>44256</v>
      </c>
      <c r="B191" s="80">
        <v>269391</v>
      </c>
      <c r="C191" s="30">
        <f t="shared" si="15"/>
        <v>-1.961918902984916E-2</v>
      </c>
      <c r="D191" s="30">
        <f t="shared" si="16"/>
        <v>7.1840372411323461E-2</v>
      </c>
    </row>
    <row r="192" spans="1:4" ht="12" customHeight="1">
      <c r="A192" s="19">
        <v>44287</v>
      </c>
      <c r="B192" s="80">
        <v>269944</v>
      </c>
      <c r="C192" s="30">
        <f t="shared" ref="C192:C195" si="17">IFERROR(B192/B191-1,".")</f>
        <v>2.0527783036552449E-3</v>
      </c>
      <c r="D192" s="30">
        <f t="shared" ref="D192:D195" si="18">IFERROR(B192/B180-1,".")</f>
        <v>0.18370013725000112</v>
      </c>
    </row>
    <row r="193" spans="1:4" ht="12" customHeight="1">
      <c r="A193" s="19">
        <v>44317</v>
      </c>
      <c r="B193" s="80">
        <v>286438</v>
      </c>
      <c r="C193" s="30">
        <f t="shared" si="17"/>
        <v>6.1101561805411597E-2</v>
      </c>
      <c r="D193" s="30">
        <f t="shared" si="18"/>
        <v>7.2010539040483268E-2</v>
      </c>
    </row>
    <row r="194" spans="1:4" ht="12" customHeight="1">
      <c r="A194" s="19">
        <v>44348</v>
      </c>
      <c r="B194" s="80">
        <v>293719</v>
      </c>
      <c r="C194" s="30">
        <f t="shared" si="17"/>
        <v>2.5419113385793723E-2</v>
      </c>
      <c r="D194" s="30">
        <f t="shared" si="18"/>
        <v>5.9894414353296899E-2</v>
      </c>
    </row>
    <row r="195" spans="1:4" ht="12" customHeight="1">
      <c r="A195" s="19">
        <v>44378</v>
      </c>
      <c r="B195" s="80">
        <v>291389</v>
      </c>
      <c r="C195" s="30">
        <f t="shared" si="17"/>
        <v>-7.9327520521315087E-3</v>
      </c>
      <c r="D195" s="30">
        <f t="shared" si="18"/>
        <v>5.1539657966056529E-2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5" ma:contentTypeDescription="Create a new document." ma:contentTypeScope="" ma:versionID="b37ef0095fd8c78c84d543a1ee9a4225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590fbea522cbedb524c4b54d95042944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5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6" nillable="true" ma:displayName="Year" ma:format="Dropdown" ma:internalName="Year" ma:percentage="FALSE">
      <xsd:simpleType>
        <xsd:restriction base="dms:Number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</SharedWithUsers>
    <Frequency xmlns="a2c28621-d5f6-4401-b2fd-597a5c25719e" xsi:nil="true"/>
  </documentManagement>
</p:properties>
</file>

<file path=customXml/itemProps1.xml><?xml version="1.0" encoding="utf-8"?>
<ds:datastoreItem xmlns:ds="http://schemas.openxmlformats.org/officeDocument/2006/customXml" ds:itemID="{1B3444F4-B3C6-4ABD-AE9F-20B2CCF7C2DB}"/>
</file>

<file path=customXml/itemProps2.xml><?xml version="1.0" encoding="utf-8"?>
<ds:datastoreItem xmlns:ds="http://schemas.openxmlformats.org/officeDocument/2006/customXml" ds:itemID="{0E7EDB61-A875-4514-B642-2BA42C628CD9}"/>
</file>

<file path=customXml/itemProps3.xml><?xml version="1.0" encoding="utf-8"?>
<ds:datastoreItem xmlns:ds="http://schemas.openxmlformats.org/officeDocument/2006/customXml" ds:itemID="{47105DD7-F437-4E6F-818B-30FAE2D60DEF}"/>
</file>

<file path=customXml/itemProps4.xml><?xml version="1.0" encoding="utf-8"?>
<ds:datastoreItem xmlns:ds="http://schemas.openxmlformats.org/officeDocument/2006/customXml" ds:itemID="{FEF80C7B-CFED-4709-8FA4-11ADFA1B1A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2021-08-02T13:49:28Z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</Properties>
</file>